
<file path=[Content_Types].xml><?xml version="1.0" encoding="utf-8"?>
<Types xmlns="http://schemas.openxmlformats.org/package/2006/content-types"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Default Extension="bin" ContentType="application/vnd.openxmlformats-officedocument.spreadsheetml.printerSettings"/>
  <Override PartName="/xl/worksheets/sheet9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10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7"/>
  <workbookPr defaultThemeVersion="124226"/>
  <bookViews>
    <workbookView xWindow="-120" yWindow="-120" windowWidth="19440" windowHeight="12240" tabRatio="768"/>
  </bookViews>
  <sheets>
    <sheet name="Índice" sheetId="17" r:id="rId1"/>
    <sheet name="Amostra" sheetId="15" r:id="rId2"/>
    <sheet name="Q1" sheetId="1" r:id="rId3"/>
    <sheet name="Q2" sheetId="2" r:id="rId4"/>
    <sheet name="Q21" sheetId="3" r:id="rId5"/>
    <sheet name="Q31" sheetId="4" r:id="rId6"/>
    <sheet name="Q32" sheetId="5" r:id="rId7"/>
    <sheet name="Q4" sheetId="6" r:id="rId8"/>
    <sheet name="Q41" sheetId="7" r:id="rId9"/>
    <sheet name="Q5A" sheetId="20" r:id="rId10"/>
    <sheet name="Q5B" sheetId="21" r:id="rId11"/>
    <sheet name="Q6" sheetId="9" r:id="rId12"/>
    <sheet name="Q8" sheetId="11" r:id="rId13"/>
    <sheet name="Q81" sheetId="12" r:id="rId14"/>
    <sheet name="Q82" sheetId="13" r:id="rId15"/>
    <sheet name="Nota" sheetId="18" r:id="rId16"/>
  </sheets>
  <definedNames>
    <definedName name="_xlnm._FilterDatabase" localSheetId="4" hidden="1">'Q21'!#REF!</definedName>
    <definedName name="_xlnm._FilterDatabase" localSheetId="5" hidden="1">'Q31'!#REF!</definedName>
    <definedName name="_xlnm._FilterDatabase" localSheetId="7" hidden="1">'Q4'!#REF!</definedName>
    <definedName name="_xlnm._FilterDatabase" localSheetId="9" hidden="1">Q5A!#REF!</definedName>
    <definedName name="_xlnm.Print_Area" localSheetId="12">'Q8'!$A$5:$K$25</definedName>
  </definedNames>
  <calcPr calcId="145621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B17" i="17"/>
  <c r="B16"/>
  <c r="L9" i="21" l="1"/>
  <c r="L11"/>
  <c r="L12"/>
  <c r="L13"/>
  <c r="L14"/>
  <c r="L16"/>
  <c r="L19"/>
  <c r="L21"/>
  <c r="AD12" i="20"/>
  <c r="AJ12"/>
  <c r="AL12"/>
  <c r="AN12"/>
  <c r="AP12"/>
  <c r="AT12"/>
  <c r="AX12"/>
  <c r="AD14"/>
  <c r="AJ14"/>
  <c r="AN14"/>
  <c r="AT14"/>
  <c r="AX14"/>
  <c r="AY15"/>
  <c r="AD17"/>
  <c r="AJ17"/>
  <c r="L25" i="21"/>
  <c r="AP14" i="20"/>
  <c r="AN17"/>
  <c r="AT17"/>
  <c r="AX17"/>
  <c r="AY17"/>
  <c r="AD19"/>
  <c r="AJ19"/>
  <c r="AN19"/>
  <c r="AT19"/>
  <c r="AX19"/>
  <c r="AY19"/>
  <c r="AD21"/>
  <c r="AJ21"/>
  <c r="AN21"/>
  <c r="AT21"/>
  <c r="AX21"/>
  <c r="AY21"/>
  <c r="AD23"/>
  <c r="AN23"/>
  <c r="AT23"/>
  <c r="AX23"/>
  <c r="AD25"/>
  <c r="AJ25"/>
  <c r="AN25"/>
  <c r="AT25"/>
  <c r="AX25"/>
  <c r="AQ17"/>
  <c r="AQ19"/>
  <c r="AQ21"/>
  <c r="AJ23"/>
  <c r="AQ23"/>
  <c r="AY23"/>
  <c r="AQ25"/>
  <c r="AY25"/>
  <c r="AF14"/>
  <c r="AE17"/>
  <c r="AM17"/>
  <c r="AU17"/>
  <c r="AE19"/>
  <c r="AM19"/>
  <c r="AU19"/>
  <c r="AE21"/>
  <c r="AM21"/>
  <c r="AU21"/>
  <c r="AE23"/>
  <c r="AM23"/>
  <c r="AU23"/>
  <c r="AE25"/>
  <c r="AM25"/>
  <c r="AU25"/>
  <c r="K11" i="21"/>
  <c r="K13"/>
  <c r="K16"/>
  <c r="K19"/>
  <c r="N20"/>
  <c r="K25"/>
  <c r="N9"/>
  <c r="P11"/>
  <c r="P13"/>
  <c r="N14"/>
  <c r="P16"/>
  <c r="P19"/>
  <c r="P25"/>
  <c r="AH12" i="20"/>
  <c r="AR12"/>
  <c r="BB12"/>
  <c r="AH14"/>
  <c r="AL14"/>
  <c r="AD10"/>
  <c r="AF10"/>
  <c r="AH10"/>
  <c r="AJ10"/>
  <c r="AL10"/>
  <c r="AN10"/>
  <c r="AP10"/>
  <c r="AR10"/>
  <c r="AT10"/>
  <c r="AV10"/>
  <c r="AX10"/>
  <c r="AZ10"/>
  <c r="BB10"/>
  <c r="AD13"/>
  <c r="AF13"/>
  <c r="AH13"/>
  <c r="AJ13"/>
  <c r="AL13"/>
  <c r="AN13"/>
  <c r="AP13"/>
  <c r="AR13"/>
  <c r="AT13"/>
  <c r="AV13"/>
  <c r="AX13"/>
  <c r="AZ13"/>
  <c r="BB13"/>
  <c r="AD15"/>
  <c r="AF15"/>
  <c r="AH15"/>
  <c r="AJ15"/>
  <c r="AN15"/>
  <c r="AT15"/>
  <c r="AX15"/>
  <c r="AD18"/>
  <c r="AJ18"/>
  <c r="AN18"/>
  <c r="AT18"/>
  <c r="AX18"/>
  <c r="AD20"/>
  <c r="AJ20"/>
  <c r="AN20"/>
  <c r="AT20"/>
  <c r="AX20"/>
  <c r="AD22"/>
  <c r="AJ22"/>
  <c r="AN22"/>
  <c r="AT22"/>
  <c r="AX22"/>
  <c r="AD26"/>
  <c r="AJ26"/>
  <c r="AN26"/>
  <c r="AT26"/>
  <c r="AX26"/>
  <c r="AF12"/>
  <c r="AV12"/>
  <c r="AZ12"/>
  <c r="AR14"/>
  <c r="AV14"/>
  <c r="AZ14"/>
  <c r="BB14"/>
  <c r="AM15"/>
  <c r="AQ15"/>
  <c r="AU15"/>
  <c r="AI17"/>
  <c r="AI19"/>
  <c r="AI21"/>
  <c r="AI23"/>
  <c r="AI25"/>
  <c r="M11" i="21"/>
  <c r="O11"/>
  <c r="M13"/>
  <c r="O13"/>
  <c r="N16"/>
  <c r="L17"/>
  <c r="P17"/>
  <c r="L18"/>
  <c r="N19"/>
  <c r="L20"/>
  <c r="K21"/>
  <c r="M21"/>
  <c r="N11"/>
  <c r="N12"/>
  <c r="N13"/>
  <c r="M16"/>
  <c r="O16"/>
  <c r="M19"/>
  <c r="O19"/>
  <c r="P21"/>
  <c r="O21"/>
  <c r="M25"/>
  <c r="O25"/>
  <c r="N21"/>
  <c r="L22"/>
  <c r="L24"/>
  <c r="N25"/>
  <c r="AE10" i="20"/>
  <c r="AG10"/>
  <c r="AI10"/>
  <c r="AK10"/>
  <c r="AM10"/>
  <c r="AO10"/>
  <c r="AQ10"/>
  <c r="AS10"/>
  <c r="AU10"/>
  <c r="AW10"/>
  <c r="AY10"/>
  <c r="BA10"/>
  <c r="AE12"/>
  <c r="AG12"/>
  <c r="AI12"/>
  <c r="AK12"/>
  <c r="AM12"/>
  <c r="AO12"/>
  <c r="AQ12"/>
  <c r="AS12"/>
  <c r="AU12"/>
  <c r="AW12"/>
  <c r="AY12"/>
  <c r="BA12"/>
  <c r="AE13"/>
  <c r="AG13"/>
  <c r="AI13"/>
  <c r="AK13"/>
  <c r="AM13"/>
  <c r="AO13"/>
  <c r="AQ13"/>
  <c r="AS13"/>
  <c r="AU13"/>
  <c r="AW13"/>
  <c r="AY13"/>
  <c r="BA13"/>
  <c r="AE14"/>
  <c r="AG14"/>
  <c r="AI14"/>
  <c r="AK14"/>
  <c r="AM14"/>
  <c r="AO14"/>
  <c r="AQ14"/>
  <c r="AS14"/>
  <c r="AU14"/>
  <c r="AW14"/>
  <c r="AY14"/>
  <c r="BA14"/>
  <c r="AL15"/>
  <c r="AP15"/>
  <c r="AR15"/>
  <c r="AV15"/>
  <c r="AZ15"/>
  <c r="BB15"/>
  <c r="AE15"/>
  <c r="AG15"/>
  <c r="AI15"/>
  <c r="AK15"/>
  <c r="AO15"/>
  <c r="AS15"/>
  <c r="AW15"/>
  <c r="BA15"/>
  <c r="AF18"/>
  <c r="AH18"/>
  <c r="AL18"/>
  <c r="AP18"/>
  <c r="AR18"/>
  <c r="AV18"/>
  <c r="AZ18"/>
  <c r="BB18"/>
  <c r="AG18"/>
  <c r="AK18"/>
  <c r="AO18"/>
  <c r="AS18"/>
  <c r="AW18"/>
  <c r="BA18"/>
  <c r="AF20"/>
  <c r="AH20"/>
  <c r="AL20"/>
  <c r="AP20"/>
  <c r="AR20"/>
  <c r="AV20"/>
  <c r="AZ20"/>
  <c r="BB20"/>
  <c r="AG20"/>
  <c r="AK20"/>
  <c r="AO20"/>
  <c r="AS20"/>
  <c r="AW20"/>
  <c r="BA20"/>
  <c r="AF22"/>
  <c r="AH22"/>
  <c r="AL22"/>
  <c r="AP22"/>
  <c r="AR22"/>
  <c r="AV22"/>
  <c r="AZ22"/>
  <c r="BB22"/>
  <c r="AG22"/>
  <c r="AK22"/>
  <c r="AO22"/>
  <c r="AS22"/>
  <c r="AW22"/>
  <c r="BA22"/>
  <c r="AF26"/>
  <c r="AH26"/>
  <c r="AL26"/>
  <c r="AP26"/>
  <c r="AR26"/>
  <c r="AV26"/>
  <c r="AZ26"/>
  <c r="BB26"/>
  <c r="AG26"/>
  <c r="AK26"/>
  <c r="AO26"/>
  <c r="AS26"/>
  <c r="AW26"/>
  <c r="BA26"/>
  <c r="P12" i="21"/>
  <c r="N17"/>
  <c r="N22"/>
  <c r="P22"/>
  <c r="N24"/>
  <c r="P24"/>
  <c r="AF17" i="20"/>
  <c r="AH17"/>
  <c r="AL17"/>
  <c r="AP17"/>
  <c r="AR17"/>
  <c r="AV17"/>
  <c r="AZ17"/>
  <c r="BB17"/>
  <c r="AG17"/>
  <c r="AK17"/>
  <c r="AO17"/>
  <c r="AS17"/>
  <c r="AW17"/>
  <c r="BA17"/>
  <c r="AE18"/>
  <c r="AI18"/>
  <c r="AM18"/>
  <c r="AQ18"/>
  <c r="AU18"/>
  <c r="AY18"/>
  <c r="AF19"/>
  <c r="AH19"/>
  <c r="AL19"/>
  <c r="AP19"/>
  <c r="AR19"/>
  <c r="AV19"/>
  <c r="AZ19"/>
  <c r="BB19"/>
  <c r="AG19"/>
  <c r="AK19"/>
  <c r="AO19"/>
  <c r="AS19"/>
  <c r="AW19"/>
  <c r="BA19"/>
  <c r="AE20"/>
  <c r="AI20"/>
  <c r="AM20"/>
  <c r="AQ20"/>
  <c r="AU20"/>
  <c r="AY20"/>
  <c r="AF21"/>
  <c r="AH21"/>
  <c r="AL21"/>
  <c r="AP21"/>
  <c r="AR21"/>
  <c r="AV21"/>
  <c r="AZ21"/>
  <c r="BB21"/>
  <c r="AG21"/>
  <c r="AK21"/>
  <c r="AO21"/>
  <c r="AS21"/>
  <c r="AW21"/>
  <c r="BA21"/>
  <c r="AE22"/>
  <c r="AI22"/>
  <c r="AM22"/>
  <c r="AQ22"/>
  <c r="AU22"/>
  <c r="AY22"/>
  <c r="AF23"/>
  <c r="AH23"/>
  <c r="AL23"/>
  <c r="AP23"/>
  <c r="AR23"/>
  <c r="AV23"/>
  <c r="AZ23"/>
  <c r="BB23"/>
  <c r="AG23"/>
  <c r="AK23"/>
  <c r="AO23"/>
  <c r="AS23"/>
  <c r="AW23"/>
  <c r="BA23"/>
  <c r="AF25"/>
  <c r="AH25"/>
  <c r="AL25"/>
  <c r="AP25"/>
  <c r="AR25"/>
  <c r="AV25"/>
  <c r="AZ25"/>
  <c r="BB25"/>
  <c r="AG25"/>
  <c r="AK25"/>
  <c r="AO25"/>
  <c r="AS25"/>
  <c r="AW25"/>
  <c r="BA25"/>
  <c r="AE26"/>
  <c r="AI26"/>
  <c r="AM26"/>
  <c r="AQ26"/>
  <c r="AU26"/>
  <c r="AY26"/>
  <c r="P9" i="21"/>
  <c r="P14"/>
  <c r="N18"/>
  <c r="P18"/>
  <c r="K9"/>
  <c r="M9"/>
  <c r="O9"/>
  <c r="K12"/>
  <c r="M12"/>
  <c r="O12"/>
  <c r="K14"/>
  <c r="M14"/>
  <c r="O14"/>
  <c r="K17"/>
  <c r="P20"/>
  <c r="M17"/>
  <c r="O17"/>
  <c r="K18"/>
  <c r="M18"/>
  <c r="O18"/>
  <c r="K20"/>
  <c r="M20"/>
  <c r="O20"/>
  <c r="K22"/>
  <c r="M22"/>
  <c r="O22"/>
  <c r="K24"/>
  <c r="M24"/>
  <c r="O24"/>
  <c r="L26" i="13" l="1"/>
  <c r="K26"/>
  <c r="J26"/>
  <c r="I26"/>
  <c r="L25"/>
  <c r="K25"/>
  <c r="J25"/>
  <c r="I25"/>
  <c r="AH26" i="12"/>
  <c r="AG26"/>
  <c r="AF26"/>
  <c r="AE26"/>
  <c r="AD26"/>
  <c r="AC26"/>
  <c r="AB26"/>
  <c r="AA26"/>
  <c r="Z26"/>
  <c r="Y26"/>
  <c r="X26"/>
  <c r="W26"/>
  <c r="V26"/>
  <c r="U26"/>
  <c r="T26"/>
  <c r="AH25"/>
  <c r="AG25"/>
  <c r="AF25"/>
  <c r="AE25"/>
  <c r="AD25"/>
  <c r="AC25"/>
  <c r="AB25"/>
  <c r="AA25"/>
  <c r="Z25"/>
  <c r="Y25"/>
  <c r="X25"/>
  <c r="W25"/>
  <c r="V25"/>
  <c r="U25"/>
  <c r="T25"/>
  <c r="J25" i="11"/>
  <c r="I25"/>
  <c r="H25"/>
  <c r="J24"/>
  <c r="I24"/>
  <c r="H24"/>
  <c r="AR26" i="9"/>
  <c r="AQ26"/>
  <c r="AP26"/>
  <c r="AO26"/>
  <c r="AN26"/>
  <c r="AM26"/>
  <c r="AL26"/>
  <c r="AK26"/>
  <c r="AJ26"/>
  <c r="AI26"/>
  <c r="AH26"/>
  <c r="AG26"/>
  <c r="AF26"/>
  <c r="AE26"/>
  <c r="AD26"/>
  <c r="AC26"/>
  <c r="AB26"/>
  <c r="AA26"/>
  <c r="Z26"/>
  <c r="Y26"/>
  <c r="AR25"/>
  <c r="AQ25"/>
  <c r="AP25"/>
  <c r="AO25"/>
  <c r="AN25"/>
  <c r="AM25"/>
  <c r="AL25"/>
  <c r="AK25"/>
  <c r="AJ25"/>
  <c r="AI25"/>
  <c r="AH25"/>
  <c r="AG25"/>
  <c r="AF25"/>
  <c r="AE25"/>
  <c r="AD25"/>
  <c r="AC25"/>
  <c r="AB25"/>
  <c r="AA25"/>
  <c r="Z25"/>
  <c r="Y25"/>
  <c r="X26" i="7"/>
  <c r="W26"/>
  <c r="V26"/>
  <c r="U26"/>
  <c r="T26"/>
  <c r="S26"/>
  <c r="R26"/>
  <c r="Q26"/>
  <c r="P26"/>
  <c r="O26"/>
  <c r="X25"/>
  <c r="W25"/>
  <c r="V25"/>
  <c r="U25"/>
  <c r="T25"/>
  <c r="S25"/>
  <c r="R25"/>
  <c r="Q25"/>
  <c r="P25"/>
  <c r="O25"/>
  <c r="L25" i="6"/>
  <c r="K25"/>
  <c r="J25"/>
  <c r="I25"/>
  <c r="L24"/>
  <c r="K24"/>
  <c r="J24"/>
  <c r="I24"/>
  <c r="AR26" i="5"/>
  <c r="AQ26"/>
  <c r="AP26"/>
  <c r="AO26"/>
  <c r="AN26"/>
  <c r="AM26"/>
  <c r="AL26"/>
  <c r="AK26"/>
  <c r="AJ26"/>
  <c r="AI26"/>
  <c r="AH26"/>
  <c r="AG26"/>
  <c r="AF26"/>
  <c r="AE26"/>
  <c r="AD26"/>
  <c r="AC26"/>
  <c r="AB26"/>
  <c r="AA26"/>
  <c r="Z26"/>
  <c r="Y26"/>
  <c r="AR25"/>
  <c r="AQ25"/>
  <c r="AP25"/>
  <c r="AO25"/>
  <c r="AN25"/>
  <c r="AM25"/>
  <c r="AL25"/>
  <c r="AK25"/>
  <c r="AJ25"/>
  <c r="AI25"/>
  <c r="AH25"/>
  <c r="AG25"/>
  <c r="AF25"/>
  <c r="AE25"/>
  <c r="AD25"/>
  <c r="AC25"/>
  <c r="AB25"/>
  <c r="AA25"/>
  <c r="Z25"/>
  <c r="Y25"/>
  <c r="AR26" i="4"/>
  <c r="AQ26"/>
  <c r="AP26"/>
  <c r="AO26"/>
  <c r="AN26"/>
  <c r="AM26"/>
  <c r="AL26"/>
  <c r="AK26"/>
  <c r="AJ26"/>
  <c r="AI26"/>
  <c r="AH26"/>
  <c r="AG26"/>
  <c r="AF26"/>
  <c r="AE26"/>
  <c r="AD26"/>
  <c r="AC26"/>
  <c r="AB26"/>
  <c r="AA26"/>
  <c r="Z26"/>
  <c r="Y26"/>
  <c r="AR25"/>
  <c r="AQ25"/>
  <c r="AP25"/>
  <c r="AO25"/>
  <c r="AN25"/>
  <c r="AM25"/>
  <c r="AL25"/>
  <c r="AK25"/>
  <c r="AJ25"/>
  <c r="AI25"/>
  <c r="AH25"/>
  <c r="AG25"/>
  <c r="AF25"/>
  <c r="AE25"/>
  <c r="AD25"/>
  <c r="AC25"/>
  <c r="AB25"/>
  <c r="AA25"/>
  <c r="Z25"/>
  <c r="Y25"/>
  <c r="X26" i="3"/>
  <c r="W26"/>
  <c r="V26"/>
  <c r="U26"/>
  <c r="T26"/>
  <c r="S26"/>
  <c r="R26"/>
  <c r="Q26"/>
  <c r="P26"/>
  <c r="O26"/>
  <c r="X25"/>
  <c r="W25"/>
  <c r="V25"/>
  <c r="U25"/>
  <c r="T25"/>
  <c r="S25"/>
  <c r="R25"/>
  <c r="Q25"/>
  <c r="P25"/>
  <c r="O25"/>
  <c r="L25" i="2"/>
  <c r="K25"/>
  <c r="J25"/>
  <c r="I25"/>
  <c r="L24"/>
  <c r="K24"/>
  <c r="J24"/>
  <c r="I24"/>
  <c r="K26" i="15"/>
  <c r="J26"/>
  <c r="I26"/>
  <c r="K25"/>
  <c r="J25"/>
  <c r="I25"/>
  <c r="K23"/>
  <c r="J23"/>
  <c r="I23"/>
  <c r="K22"/>
  <c r="J22"/>
  <c r="I22"/>
  <c r="K21"/>
  <c r="J21"/>
  <c r="I21"/>
  <c r="K20"/>
  <c r="J20"/>
  <c r="I20"/>
  <c r="K19"/>
  <c r="J19"/>
  <c r="I19"/>
  <c r="K18"/>
  <c r="J18"/>
  <c r="I18"/>
  <c r="K17"/>
  <c r="J17"/>
  <c r="I17"/>
  <c r="K15"/>
  <c r="J15"/>
  <c r="I15"/>
  <c r="K14"/>
  <c r="J14"/>
  <c r="I14"/>
  <c r="K13"/>
  <c r="J13"/>
  <c r="I13"/>
  <c r="K12"/>
  <c r="J12"/>
  <c r="I12"/>
  <c r="J10"/>
  <c r="K10"/>
  <c r="I10"/>
  <c r="J25" i="1"/>
  <c r="I25"/>
  <c r="H25"/>
  <c r="J24"/>
  <c r="I24"/>
  <c r="H24"/>
  <c r="S26" i="15"/>
  <c r="R26"/>
  <c r="Q26"/>
  <c r="P26"/>
  <c r="O26"/>
  <c r="N26"/>
  <c r="S25"/>
  <c r="R25"/>
  <c r="Q25"/>
  <c r="P25"/>
  <c r="O25"/>
  <c r="N25"/>
  <c r="N18"/>
  <c r="O18"/>
  <c r="P18"/>
  <c r="Q18"/>
  <c r="R18"/>
  <c r="S18"/>
  <c r="N19"/>
  <c r="O19"/>
  <c r="P19"/>
  <c r="Q19"/>
  <c r="R19"/>
  <c r="S19"/>
  <c r="N20"/>
  <c r="O20"/>
  <c r="P20"/>
  <c r="Q20"/>
  <c r="R20"/>
  <c r="S20"/>
  <c r="N21"/>
  <c r="O21"/>
  <c r="P21"/>
  <c r="Q21"/>
  <c r="R21"/>
  <c r="S21"/>
  <c r="N22"/>
  <c r="O22"/>
  <c r="P22"/>
  <c r="Q22"/>
  <c r="R22"/>
  <c r="S22"/>
  <c r="N23"/>
  <c r="O23"/>
  <c r="P23"/>
  <c r="Q23"/>
  <c r="R23"/>
  <c r="S23"/>
  <c r="S17"/>
  <c r="R17"/>
  <c r="Q17"/>
  <c r="P17"/>
  <c r="O17"/>
  <c r="N17"/>
  <c r="N13"/>
  <c r="O13"/>
  <c r="P13"/>
  <c r="Q13"/>
  <c r="R13"/>
  <c r="S13"/>
  <c r="N14"/>
  <c r="O14"/>
  <c r="P14"/>
  <c r="Q14"/>
  <c r="R14"/>
  <c r="S14"/>
  <c r="N15"/>
  <c r="O15"/>
  <c r="P15"/>
  <c r="Q15"/>
  <c r="R15"/>
  <c r="S15"/>
  <c r="S12"/>
  <c r="S10" s="1"/>
  <c r="R12"/>
  <c r="R10" s="1"/>
  <c r="Q12"/>
  <c r="Q10" s="1"/>
  <c r="P12"/>
  <c r="P10" s="1"/>
  <c r="O12"/>
  <c r="O10" s="1"/>
  <c r="N12"/>
  <c r="N10" s="1"/>
  <c r="X26"/>
  <c r="W26"/>
  <c r="V26"/>
  <c r="X25"/>
  <c r="W25"/>
  <c r="V25"/>
  <c r="AO23" i="9" l="1"/>
  <c r="AI23"/>
  <c r="AE23"/>
  <c r="Y23"/>
  <c r="AO22"/>
  <c r="AI22"/>
  <c r="AE22"/>
  <c r="Y22"/>
  <c r="AO21"/>
  <c r="AI21"/>
  <c r="AE21"/>
  <c r="Y21"/>
  <c r="AO20"/>
  <c r="AI20"/>
  <c r="AE20"/>
  <c r="Y20"/>
  <c r="AO19"/>
  <c r="AI19"/>
  <c r="AE19"/>
  <c r="Y19"/>
  <c r="AO18"/>
  <c r="AI18"/>
  <c r="AE18"/>
  <c r="Y18"/>
  <c r="AO17"/>
  <c r="AI17"/>
  <c r="AE17"/>
  <c r="Y17"/>
  <c r="AO15"/>
  <c r="AI15"/>
  <c r="AE15"/>
  <c r="Y15"/>
  <c r="AO14"/>
  <c r="AI14"/>
  <c r="AE14"/>
  <c r="Y14"/>
  <c r="AO13"/>
  <c r="AI13"/>
  <c r="AE13"/>
  <c r="Y13"/>
  <c r="AO12"/>
  <c r="AI12"/>
  <c r="AE12"/>
  <c r="Y12"/>
  <c r="AO10"/>
  <c r="AI10"/>
  <c r="AE10"/>
  <c r="Y10"/>
  <c r="AA10" l="1"/>
  <c r="AC10"/>
  <c r="AG10"/>
  <c r="AK10"/>
  <c r="AM10"/>
  <c r="AQ10"/>
  <c r="AA12"/>
  <c r="AC12"/>
  <c r="AG12"/>
  <c r="AK12"/>
  <c r="AM12"/>
  <c r="AQ12"/>
  <c r="AA13"/>
  <c r="AC13"/>
  <c r="AG13"/>
  <c r="AK13"/>
  <c r="AM13"/>
  <c r="AQ13"/>
  <c r="AA14"/>
  <c r="AC14"/>
  <c r="AG14"/>
  <c r="AK14"/>
  <c r="AM14"/>
  <c r="AQ14"/>
  <c r="AA15"/>
  <c r="AC15"/>
  <c r="AG15"/>
  <c r="AK15"/>
  <c r="AM15"/>
  <c r="AQ15"/>
  <c r="AA17"/>
  <c r="AC17"/>
  <c r="AG17"/>
  <c r="AK17"/>
  <c r="AM17"/>
  <c r="AQ17"/>
  <c r="AA18"/>
  <c r="AC18"/>
  <c r="AG18"/>
  <c r="AK18"/>
  <c r="AM18"/>
  <c r="AQ18"/>
  <c r="AA19"/>
  <c r="AC19"/>
  <c r="AG19"/>
  <c r="AK19"/>
  <c r="AM19"/>
  <c r="AQ19"/>
  <c r="AA20"/>
  <c r="AC20"/>
  <c r="AG20"/>
  <c r="AK20"/>
  <c r="AM20"/>
  <c r="AQ20"/>
  <c r="AA21"/>
  <c r="AC21"/>
  <c r="AG21"/>
  <c r="AK21"/>
  <c r="AM21"/>
  <c r="AQ21"/>
  <c r="AA22"/>
  <c r="AC22"/>
  <c r="AG22"/>
  <c r="AK22"/>
  <c r="AM22"/>
  <c r="AQ22"/>
  <c r="AA23"/>
  <c r="AC23"/>
  <c r="AG23"/>
  <c r="AK23"/>
  <c r="Z10"/>
  <c r="AB10"/>
  <c r="AD10"/>
  <c r="AF10"/>
  <c r="AH10"/>
  <c r="AJ10"/>
  <c r="AL10"/>
  <c r="AN10"/>
  <c r="AP10"/>
  <c r="AR10"/>
  <c r="Z12"/>
  <c r="AB12"/>
  <c r="AD12"/>
  <c r="AF12"/>
  <c r="AH12"/>
  <c r="AJ12"/>
  <c r="AL12"/>
  <c r="AN12"/>
  <c r="AP12"/>
  <c r="AR12"/>
  <c r="Z13"/>
  <c r="AB13"/>
  <c r="AD13"/>
  <c r="AF13"/>
  <c r="AH13"/>
  <c r="AJ13"/>
  <c r="AL13"/>
  <c r="AN13"/>
  <c r="AP13"/>
  <c r="AR13"/>
  <c r="Z14"/>
  <c r="AB14"/>
  <c r="AD14"/>
  <c r="AF14"/>
  <c r="AH14"/>
  <c r="AJ14"/>
  <c r="AL14"/>
  <c r="AN14"/>
  <c r="AP14"/>
  <c r="AR14"/>
  <c r="Z15"/>
  <c r="AB15"/>
  <c r="AD15"/>
  <c r="AF15"/>
  <c r="AH15"/>
  <c r="AJ15"/>
  <c r="AL15"/>
  <c r="AN15"/>
  <c r="AP15"/>
  <c r="AR15"/>
  <c r="Z17"/>
  <c r="AB17"/>
  <c r="AD17"/>
  <c r="AF17"/>
  <c r="AH17"/>
  <c r="AJ17"/>
  <c r="AL17"/>
  <c r="AN17"/>
  <c r="AP17"/>
  <c r="AR17"/>
  <c r="Z18"/>
  <c r="AB18"/>
  <c r="AD18"/>
  <c r="AF18"/>
  <c r="AH18"/>
  <c r="AJ18"/>
  <c r="AL18"/>
  <c r="AN18"/>
  <c r="AP18"/>
  <c r="AR18"/>
  <c r="Z19"/>
  <c r="AB19"/>
  <c r="AD19"/>
  <c r="AF19"/>
  <c r="AH19"/>
  <c r="AJ19"/>
  <c r="AL19"/>
  <c r="AN19"/>
  <c r="AP19"/>
  <c r="AR19"/>
  <c r="Z20"/>
  <c r="AB20"/>
  <c r="AD20"/>
  <c r="AF20"/>
  <c r="AH20"/>
  <c r="AJ20"/>
  <c r="AL20"/>
  <c r="AN20"/>
  <c r="Z21"/>
  <c r="AB21"/>
  <c r="Z23"/>
  <c r="AB23"/>
  <c r="AP20"/>
  <c r="AR20"/>
  <c r="AD21"/>
  <c r="AF21"/>
  <c r="AH21"/>
  <c r="AJ21"/>
  <c r="AL21"/>
  <c r="AN21"/>
  <c r="AP21"/>
  <c r="AR21"/>
  <c r="Z22"/>
  <c r="AB22"/>
  <c r="AD22"/>
  <c r="AF22"/>
  <c r="AH22"/>
  <c r="AJ22"/>
  <c r="AL22"/>
  <c r="AN22"/>
  <c r="AP22"/>
  <c r="AR22"/>
  <c r="AD23"/>
  <c r="AF23"/>
  <c r="AH23"/>
  <c r="AJ23"/>
  <c r="AL23"/>
  <c r="AN23"/>
  <c r="AP23"/>
  <c r="AR23"/>
  <c r="AM23"/>
  <c r="AQ23"/>
  <c r="B9" i="17" l="1"/>
  <c r="B8"/>
  <c r="B6"/>
  <c r="W23" i="15" l="1"/>
  <c r="X23"/>
  <c r="X10" l="1"/>
  <c r="W10"/>
  <c r="V10"/>
  <c r="V22" l="1"/>
  <c r="V18"/>
  <c r="V13"/>
  <c r="V23"/>
  <c r="W20"/>
  <c r="V19"/>
  <c r="W15"/>
  <c r="V14"/>
  <c r="W21"/>
  <c r="V20"/>
  <c r="X18"/>
  <c r="V15"/>
  <c r="X13"/>
  <c r="W12"/>
  <c r="AL22" i="5"/>
  <c r="W14" i="3"/>
  <c r="AJ18" i="5"/>
  <c r="AI23"/>
  <c r="I22" i="13"/>
  <c r="I20"/>
  <c r="I18"/>
  <c r="I14"/>
  <c r="V18" i="12"/>
  <c r="X17"/>
  <c r="U21"/>
  <c r="AG22"/>
  <c r="AF19"/>
  <c r="AG23"/>
  <c r="AF20"/>
  <c r="AH21"/>
  <c r="AH12"/>
  <c r="AD17"/>
  <c r="AA20"/>
  <c r="Z17"/>
  <c r="Y18"/>
  <c r="V14" i="7"/>
  <c r="W13"/>
  <c r="O14"/>
  <c r="P13"/>
  <c r="Q12"/>
  <c r="Z23" i="5"/>
  <c r="AB21"/>
  <c r="Z18"/>
  <c r="Y13"/>
  <c r="AF12"/>
  <c r="AP19" i="4"/>
  <c r="AO15"/>
  <c r="AP23"/>
  <c r="AO20"/>
  <c r="AN17"/>
  <c r="AQ22"/>
  <c r="AP14"/>
  <c r="AR21"/>
  <c r="AQ18"/>
  <c r="AA19"/>
  <c r="Z15"/>
  <c r="AC21"/>
  <c r="Y22"/>
  <c r="AA20"/>
  <c r="Z17"/>
  <c r="AB14"/>
  <c r="Y13"/>
  <c r="AA23"/>
  <c r="AB18"/>
  <c r="AC12"/>
  <c r="AJ20"/>
  <c r="AK14"/>
  <c r="AK19"/>
  <c r="AI12"/>
  <c r="AI21"/>
  <c r="AM17"/>
  <c r="AL13"/>
  <c r="AF23"/>
  <c r="AE20"/>
  <c r="AE10"/>
  <c r="AG19"/>
  <c r="AD18"/>
  <c r="AD21"/>
  <c r="AH15"/>
  <c r="AP12"/>
  <c r="AR15" i="5"/>
  <c r="S10" i="3"/>
  <c r="AL15" i="5"/>
  <c r="AH10" i="12"/>
  <c r="AQ13" i="5"/>
  <c r="AA12" i="12"/>
  <c r="T15" i="3"/>
  <c r="X10" i="7"/>
  <c r="P10"/>
  <c r="AK14" i="5"/>
  <c r="AE15"/>
  <c r="AD13"/>
  <c r="AF10"/>
  <c r="W17" i="15" l="1"/>
  <c r="AD17" i="4"/>
  <c r="AR14" i="5"/>
  <c r="O15" i="3"/>
  <c r="AH13" i="4"/>
  <c r="AG22"/>
  <c r="AL18"/>
  <c r="AL22"/>
  <c r="AK23"/>
  <c r="AQ13"/>
  <c r="Y12" i="5"/>
  <c r="AB20"/>
  <c r="AB17"/>
  <c r="Z19"/>
  <c r="AA22"/>
  <c r="AB19" i="12"/>
  <c r="AC22"/>
  <c r="Z21"/>
  <c r="Y23"/>
  <c r="AG18"/>
  <c r="T22"/>
  <c r="T20"/>
  <c r="V19"/>
  <c r="W23"/>
  <c r="I17" i="13"/>
  <c r="I19"/>
  <c r="I21"/>
  <c r="I23"/>
  <c r="X15" i="3"/>
  <c r="S15"/>
  <c r="P15"/>
  <c r="AE21" i="4"/>
  <c r="AF19"/>
  <c r="AD13"/>
  <c r="AE17"/>
  <c r="AF20"/>
  <c r="AG23"/>
  <c r="AG15"/>
  <c r="AE18"/>
  <c r="AH19"/>
  <c r="AF21"/>
  <c r="AD23"/>
  <c r="AD10"/>
  <c r="AG17"/>
  <c r="AE19"/>
  <c r="AH20"/>
  <c r="AF22"/>
  <c r="AM21"/>
  <c r="AI17"/>
  <c r="AJ12"/>
  <c r="AM13"/>
  <c r="AI18"/>
  <c r="AL19"/>
  <c r="AJ21"/>
  <c r="AM22"/>
  <c r="AJ13"/>
  <c r="AM14"/>
  <c r="AK17"/>
  <c r="AI19"/>
  <c r="AL20"/>
  <c r="AJ22"/>
  <c r="AM23"/>
  <c r="AL12"/>
  <c r="AJ14"/>
  <c r="AK18"/>
  <c r="AI20"/>
  <c r="AL21"/>
  <c r="AJ23"/>
  <c r="AC18"/>
  <c r="AB13"/>
  <c r="AC17"/>
  <c r="Y21"/>
  <c r="AA14"/>
  <c r="Z12"/>
  <c r="AA15"/>
  <c r="AB19"/>
  <c r="AC22"/>
  <c r="Z13"/>
  <c r="AC14"/>
  <c r="AA17"/>
  <c r="Y19"/>
  <c r="AB20"/>
  <c r="Z22"/>
  <c r="AC23"/>
  <c r="AA13"/>
  <c r="Y15"/>
  <c r="AB17"/>
  <c r="Z19"/>
  <c r="AC20"/>
  <c r="AA22"/>
  <c r="AN12"/>
  <c r="AR12"/>
  <c r="AN21"/>
  <c r="AO12"/>
  <c r="AR13"/>
  <c r="AP15"/>
  <c r="AN18"/>
  <c r="AQ19"/>
  <c r="AO21"/>
  <c r="AR22"/>
  <c r="AN14"/>
  <c r="AQ15"/>
  <c r="AO18"/>
  <c r="AR19"/>
  <c r="AP21"/>
  <c r="AN23"/>
  <c r="AQ12"/>
  <c r="AO14"/>
  <c r="AR15"/>
  <c r="AP18"/>
  <c r="AN20"/>
  <c r="AQ21"/>
  <c r="AO23"/>
  <c r="AL14" i="5"/>
  <c r="AE13"/>
  <c r="AA12"/>
  <c r="AA13"/>
  <c r="AA18"/>
  <c r="Y20"/>
  <c r="AA21"/>
  <c r="AC12"/>
  <c r="Y17"/>
  <c r="AB18"/>
  <c r="Z20"/>
  <c r="AC21"/>
  <c r="AA23"/>
  <c r="AC19"/>
  <c r="AC23"/>
  <c r="Z12"/>
  <c r="Y18"/>
  <c r="AB19"/>
  <c r="Z21"/>
  <c r="AC22"/>
  <c r="J9" i="6"/>
  <c r="J16"/>
  <c r="J18"/>
  <c r="J20"/>
  <c r="J22"/>
  <c r="K22"/>
  <c r="L22"/>
  <c r="R10" i="7"/>
  <c r="S14"/>
  <c r="R12"/>
  <c r="P12"/>
  <c r="S13"/>
  <c r="P14"/>
  <c r="U10"/>
  <c r="U14"/>
  <c r="S10"/>
  <c r="H16" i="11"/>
  <c r="I11"/>
  <c r="AB23" i="12"/>
  <c r="AC19"/>
  <c r="Y19"/>
  <c r="Z22"/>
  <c r="AB17"/>
  <c r="Z19"/>
  <c r="AC20"/>
  <c r="AA22"/>
  <c r="Y12"/>
  <c r="AC17"/>
  <c r="AA19"/>
  <c r="Y21"/>
  <c r="AB22"/>
  <c r="AD12"/>
  <c r="AF23"/>
  <c r="AD22"/>
  <c r="AD18"/>
  <c r="AE21"/>
  <c r="AG10"/>
  <c r="AE18"/>
  <c r="AH19"/>
  <c r="AF21"/>
  <c r="AD23"/>
  <c r="AD10"/>
  <c r="AG17"/>
  <c r="AE19"/>
  <c r="AH20"/>
  <c r="AF22"/>
  <c r="X22"/>
  <c r="T18"/>
  <c r="T17"/>
  <c r="W18"/>
  <c r="U20"/>
  <c r="W21"/>
  <c r="U23"/>
  <c r="T19"/>
  <c r="U17"/>
  <c r="X18"/>
  <c r="V20"/>
  <c r="V21"/>
  <c r="U22"/>
  <c r="T23"/>
  <c r="X23"/>
  <c r="J14" i="13"/>
  <c r="J17"/>
  <c r="J19"/>
  <c r="J21"/>
  <c r="J23"/>
  <c r="K14"/>
  <c r="K17"/>
  <c r="K19"/>
  <c r="K21"/>
  <c r="K23"/>
  <c r="L14"/>
  <c r="L17"/>
  <c r="L19"/>
  <c r="L21"/>
  <c r="L23"/>
  <c r="AE12" i="5"/>
  <c r="AD15"/>
  <c r="AH15"/>
  <c r="AE10"/>
  <c r="AD12"/>
  <c r="AG13"/>
  <c r="AI19"/>
  <c r="R15" i="3"/>
  <c r="AN13" i="5"/>
  <c r="AR13"/>
  <c r="AN15"/>
  <c r="AQ15"/>
  <c r="X13" i="7"/>
  <c r="U14" i="3"/>
  <c r="V14"/>
  <c r="U15"/>
  <c r="AJ15" i="5"/>
  <c r="AK22"/>
  <c r="AJ19"/>
  <c r="AJ14"/>
  <c r="AK23"/>
  <c r="AM23"/>
  <c r="H20" i="1"/>
  <c r="AI22" i="5"/>
  <c r="O10" i="7"/>
  <c r="X22" i="15"/>
  <c r="X12"/>
  <c r="X17"/>
  <c r="X21"/>
  <c r="W14"/>
  <c r="X15"/>
  <c r="W19"/>
  <c r="X20"/>
  <c r="V12"/>
  <c r="W13"/>
  <c r="X14"/>
  <c r="V17"/>
  <c r="W18"/>
  <c r="X19"/>
  <c r="V21"/>
  <c r="W22"/>
  <c r="AH13" i="5"/>
  <c r="AI14"/>
  <c r="K9" i="6"/>
  <c r="AN14" i="5"/>
  <c r="J11" i="11"/>
  <c r="AO14" i="5"/>
  <c r="P10" i="3"/>
  <c r="O10"/>
  <c r="AE15" i="4"/>
  <c r="AF15"/>
  <c r="AH22"/>
  <c r="AH17"/>
  <c r="AG18"/>
  <c r="AH21"/>
  <c r="AG13"/>
  <c r="AF10"/>
  <c r="AH18"/>
  <c r="AD22"/>
  <c r="AG10"/>
  <c r="AE13"/>
  <c r="AF17"/>
  <c r="AD19"/>
  <c r="AG20"/>
  <c r="AE22"/>
  <c r="AH23"/>
  <c r="AH10"/>
  <c r="AF13"/>
  <c r="AD15"/>
  <c r="AF18"/>
  <c r="AD20"/>
  <c r="AG21"/>
  <c r="AE23"/>
  <c r="AM12"/>
  <c r="AI13"/>
  <c r="AL14"/>
  <c r="AJ17"/>
  <c r="AM18"/>
  <c r="AK20"/>
  <c r="AI22"/>
  <c r="AL23"/>
  <c r="AK12"/>
  <c r="AI14"/>
  <c r="AJ18"/>
  <c r="AM19"/>
  <c r="AK21"/>
  <c r="AI23"/>
  <c r="AK13"/>
  <c r="AL17"/>
  <c r="AJ19"/>
  <c r="AM20"/>
  <c r="AK22"/>
  <c r="AB23"/>
  <c r="Y17"/>
  <c r="Y12"/>
  <c r="AB22"/>
  <c r="Z20"/>
  <c r="AC13"/>
  <c r="Y18"/>
  <c r="Z21"/>
  <c r="AA12"/>
  <c r="Y14"/>
  <c r="AB15"/>
  <c r="Z18"/>
  <c r="AC19"/>
  <c r="AA21"/>
  <c r="Y23"/>
  <c r="AB12"/>
  <c r="Z14"/>
  <c r="AC15"/>
  <c r="AA18"/>
  <c r="Y20"/>
  <c r="AB21"/>
  <c r="Z23"/>
  <c r="AR17"/>
  <c r="AN13"/>
  <c r="AQ14"/>
  <c r="AO17"/>
  <c r="AR18"/>
  <c r="AP20"/>
  <c r="AN22"/>
  <c r="AQ23"/>
  <c r="AO13"/>
  <c r="AR14"/>
  <c r="AP17"/>
  <c r="AN19"/>
  <c r="AQ20"/>
  <c r="AO22"/>
  <c r="AR23"/>
  <c r="AP13"/>
  <c r="AN15"/>
  <c r="AQ17"/>
  <c r="AO19"/>
  <c r="AR20"/>
  <c r="AP22"/>
  <c r="AK15" i="5"/>
  <c r="AI15"/>
  <c r="AB12"/>
  <c r="AC20"/>
  <c r="Z13"/>
  <c r="Y19"/>
  <c r="Y23"/>
  <c r="AB13"/>
  <c r="AC17"/>
  <c r="AA19"/>
  <c r="Y21"/>
  <c r="AB22"/>
  <c r="AA17"/>
  <c r="Z22"/>
  <c r="AC13"/>
  <c r="Z17"/>
  <c r="AC18"/>
  <c r="AA20"/>
  <c r="Y22"/>
  <c r="AB23"/>
  <c r="I16" i="6"/>
  <c r="J14"/>
  <c r="J17"/>
  <c r="J19"/>
  <c r="J21"/>
  <c r="I17"/>
  <c r="I22"/>
  <c r="K14"/>
  <c r="K17"/>
  <c r="K19"/>
  <c r="K21"/>
  <c r="L9"/>
  <c r="L17"/>
  <c r="L21"/>
  <c r="O12" i="7"/>
  <c r="S12"/>
  <c r="R13"/>
  <c r="Q14"/>
  <c r="W10"/>
  <c r="U13"/>
  <c r="T14"/>
  <c r="X14"/>
  <c r="Q13"/>
  <c r="Q10"/>
  <c r="O13"/>
  <c r="R14"/>
  <c r="V10"/>
  <c r="V13"/>
  <c r="J19" i="11"/>
  <c r="H17"/>
  <c r="I18"/>
  <c r="I19"/>
  <c r="J12"/>
  <c r="J16"/>
  <c r="H13"/>
  <c r="H9"/>
  <c r="Z12" i="12"/>
  <c r="Z18"/>
  <c r="AC18"/>
  <c r="Y22"/>
  <c r="AA21"/>
  <c r="AA17"/>
  <c r="AB20"/>
  <c r="AC23"/>
  <c r="AB12"/>
  <c r="AA18"/>
  <c r="Y20"/>
  <c r="AB21"/>
  <c r="Z23"/>
  <c r="AC12"/>
  <c r="Y17"/>
  <c r="AB18"/>
  <c r="Z20"/>
  <c r="AC21"/>
  <c r="AA23"/>
  <c r="AE10"/>
  <c r="AE17"/>
  <c r="AH17"/>
  <c r="AD21"/>
  <c r="AE20"/>
  <c r="AF10"/>
  <c r="AH18"/>
  <c r="AE12"/>
  <c r="AG19"/>
  <c r="AH22"/>
  <c r="AF12"/>
  <c r="AF17"/>
  <c r="AD19"/>
  <c r="AG20"/>
  <c r="AE22"/>
  <c r="AH23"/>
  <c r="AG12"/>
  <c r="AF18"/>
  <c r="AD20"/>
  <c r="AG21"/>
  <c r="AE23"/>
  <c r="W19"/>
  <c r="W17"/>
  <c r="U19"/>
  <c r="X20"/>
  <c r="V22"/>
  <c r="V17"/>
  <c r="W20"/>
  <c r="U18"/>
  <c r="X19"/>
  <c r="T21"/>
  <c r="X21"/>
  <c r="W22"/>
  <c r="V23"/>
  <c r="J18" i="13"/>
  <c r="J20"/>
  <c r="J22"/>
  <c r="K18"/>
  <c r="K20"/>
  <c r="K22"/>
  <c r="L18"/>
  <c r="L20"/>
  <c r="L22"/>
  <c r="AD10" i="5"/>
  <c r="AH10"/>
  <c r="AG12"/>
  <c r="AF13"/>
  <c r="AF15"/>
  <c r="AG10"/>
  <c r="AH12"/>
  <c r="AG15"/>
  <c r="Q10" i="3"/>
  <c r="Q15"/>
  <c r="R10"/>
  <c r="J14" i="2"/>
  <c r="AP13" i="5"/>
  <c r="AQ14"/>
  <c r="AP15"/>
  <c r="AO13"/>
  <c r="AP14"/>
  <c r="AO15"/>
  <c r="T10" i="7"/>
  <c r="T13"/>
  <c r="W14"/>
  <c r="J19" i="1"/>
  <c r="H16"/>
  <c r="I21"/>
  <c r="V15" i="3"/>
  <c r="T14"/>
  <c r="X14"/>
  <c r="W15"/>
  <c r="AL18" i="5"/>
  <c r="AJ23"/>
  <c r="AK18"/>
  <c r="AM15"/>
  <c r="AJ22"/>
  <c r="AM22"/>
  <c r="AL19"/>
  <c r="J11" i="1"/>
  <c r="H13"/>
  <c r="H18"/>
  <c r="I16"/>
  <c r="J17"/>
  <c r="I20"/>
  <c r="J21"/>
  <c r="AM19" i="5"/>
  <c r="AM14"/>
  <c r="AI18"/>
  <c r="AM18"/>
  <c r="AL23"/>
  <c r="S17" i="7"/>
  <c r="O22"/>
  <c r="S19"/>
  <c r="O23"/>
  <c r="AH17" i="5"/>
  <c r="AF19"/>
  <c r="AG22"/>
  <c r="S18" i="3"/>
  <c r="R20"/>
  <c r="S23"/>
  <c r="AP17" i="5"/>
  <c r="AO18"/>
  <c r="AR19"/>
  <c r="AP21"/>
  <c r="AN23"/>
  <c r="U18" i="7"/>
  <c r="X19"/>
  <c r="V21"/>
  <c r="X23"/>
  <c r="W18" i="3"/>
  <c r="V19"/>
  <c r="U20"/>
  <c r="X21"/>
  <c r="V23"/>
  <c r="R15" i="7"/>
  <c r="AA15" i="5"/>
  <c r="AB10" i="4"/>
  <c r="AM15"/>
  <c r="AP10"/>
  <c r="AK10"/>
  <c r="AF14"/>
  <c r="AF12"/>
  <c r="R12" i="3"/>
  <c r="P14"/>
  <c r="I11" i="6"/>
  <c r="AB15" i="12"/>
  <c r="X15"/>
  <c r="AL13" i="5"/>
  <c r="O13" i="3"/>
  <c r="I13" i="6"/>
  <c r="AE15" i="12"/>
  <c r="Q18" i="7" l="1"/>
  <c r="I20" i="11"/>
  <c r="AO12" i="5"/>
  <c r="AD14" i="12"/>
  <c r="W22" i="3"/>
  <c r="X17"/>
  <c r="W20" i="7"/>
  <c r="V17"/>
  <c r="X22"/>
  <c r="AO22" i="5"/>
  <c r="AQ20"/>
  <c r="P22" i="3"/>
  <c r="S19"/>
  <c r="Q17"/>
  <c r="S22"/>
  <c r="P21"/>
  <c r="AF23" i="5"/>
  <c r="AH21"/>
  <c r="AE20"/>
  <c r="AG18"/>
  <c r="Q21" i="7"/>
  <c r="P18"/>
  <c r="Q20"/>
  <c r="X19" i="3"/>
  <c r="P23"/>
  <c r="L11" i="2"/>
  <c r="I12" i="11"/>
  <c r="I21"/>
  <c r="L19" i="6"/>
  <c r="L14"/>
  <c r="K11"/>
  <c r="AK19" i="5"/>
  <c r="L18" i="6"/>
  <c r="K18"/>
  <c r="I12" i="2"/>
  <c r="I9"/>
  <c r="K13"/>
  <c r="AH14" i="12"/>
  <c r="T17" i="3"/>
  <c r="U22"/>
  <c r="V22"/>
  <c r="U19"/>
  <c r="V18"/>
  <c r="T23" i="7"/>
  <c r="W23"/>
  <c r="U21"/>
  <c r="X18"/>
  <c r="T18"/>
  <c r="AR23" i="5"/>
  <c r="AN19"/>
  <c r="AR22"/>
  <c r="AN22"/>
  <c r="AO17"/>
  <c r="O19" i="3"/>
  <c r="R23"/>
  <c r="O22"/>
  <c r="R19"/>
  <c r="P17"/>
  <c r="AD21" i="5"/>
  <c r="AD17"/>
  <c r="AF22"/>
  <c r="AH20"/>
  <c r="AD20"/>
  <c r="AF18"/>
  <c r="AG17"/>
  <c r="R22" i="7"/>
  <c r="O21"/>
  <c r="Q19"/>
  <c r="P23"/>
  <c r="O20"/>
  <c r="X23" i="3"/>
  <c r="T23"/>
  <c r="U18"/>
  <c r="W23"/>
  <c r="X22"/>
  <c r="T22"/>
  <c r="U21"/>
  <c r="W19"/>
  <c r="U17"/>
  <c r="W22" i="7"/>
  <c r="U20"/>
  <c r="W18"/>
  <c r="U23"/>
  <c r="W21"/>
  <c r="T20"/>
  <c r="V18"/>
  <c r="AQ22" i="5"/>
  <c r="AO20"/>
  <c r="AQ18"/>
  <c r="AO23"/>
  <c r="AQ21"/>
  <c r="AO19"/>
  <c r="AQ17"/>
  <c r="I19" i="2"/>
  <c r="I17"/>
  <c r="R22" i="3"/>
  <c r="P20"/>
  <c r="R18"/>
  <c r="S17"/>
  <c r="O17"/>
  <c r="R21"/>
  <c r="O20"/>
  <c r="Q18"/>
  <c r="AE22" i="5"/>
  <c r="AG20"/>
  <c r="AE18"/>
  <c r="AF17"/>
  <c r="AH22"/>
  <c r="AD22"/>
  <c r="AF20"/>
  <c r="AH18"/>
  <c r="AD18"/>
  <c r="S23" i="7"/>
  <c r="R20"/>
  <c r="O19"/>
  <c r="Q23"/>
  <c r="P20"/>
  <c r="S20"/>
  <c r="R17"/>
  <c r="H22" i="11"/>
  <c r="AP12" i="5"/>
  <c r="J13" i="2"/>
  <c r="P13" i="3"/>
  <c r="U15" i="12"/>
  <c r="AH15"/>
  <c r="AA15"/>
  <c r="I22" i="11"/>
  <c r="P21" i="7"/>
  <c r="Q22"/>
  <c r="AR10" i="4"/>
  <c r="AO10"/>
  <c r="Y10"/>
  <c r="AI15"/>
  <c r="AM10"/>
  <c r="AJ10"/>
  <c r="AG14"/>
  <c r="AE12"/>
  <c r="S12" i="3"/>
  <c r="Q14"/>
  <c r="I19" i="1"/>
  <c r="J16"/>
  <c r="L14" i="2"/>
  <c r="AR12" i="5"/>
  <c r="AM13"/>
  <c r="H21" i="1"/>
  <c r="J22"/>
  <c r="I17"/>
  <c r="H11"/>
  <c r="W21" i="3"/>
  <c r="J18" i="1"/>
  <c r="I11"/>
  <c r="AR18" i="5"/>
  <c r="J9" i="2"/>
  <c r="Q21" i="3"/>
  <c r="Q12"/>
  <c r="P12"/>
  <c r="AG15" i="12"/>
  <c r="AG14"/>
  <c r="AF14"/>
  <c r="W15"/>
  <c r="I13" i="11"/>
  <c r="J9"/>
  <c r="H19"/>
  <c r="J18"/>
  <c r="I17"/>
  <c r="I16"/>
  <c r="R23" i="7"/>
  <c r="Q15"/>
  <c r="L11" i="6"/>
  <c r="K13"/>
  <c r="J13"/>
  <c r="I19"/>
  <c r="AB15" i="5"/>
  <c r="AN10" i="4"/>
  <c r="AC10"/>
  <c r="Z10"/>
  <c r="AA10"/>
  <c r="AL10"/>
  <c r="AJ15"/>
  <c r="AG12"/>
  <c r="AD12"/>
  <c r="AI10"/>
  <c r="Q13" i="3"/>
  <c r="O12"/>
  <c r="H19" i="1"/>
  <c r="I14" i="6"/>
  <c r="AI13" i="5"/>
  <c r="H14" i="11"/>
  <c r="I9" i="1"/>
  <c r="J14"/>
  <c r="AN12" i="5"/>
  <c r="T21" i="3"/>
  <c r="U23"/>
  <c r="X20"/>
  <c r="T20"/>
  <c r="W17"/>
  <c r="T19" i="7"/>
  <c r="T22"/>
  <c r="V20"/>
  <c r="W19"/>
  <c r="U17"/>
  <c r="AQ23" i="5"/>
  <c r="AO21"/>
  <c r="AP20"/>
  <c r="AQ19"/>
  <c r="AN18"/>
  <c r="K22" i="2"/>
  <c r="K16"/>
  <c r="Q20" i="3"/>
  <c r="O18"/>
  <c r="AE23" i="5"/>
  <c r="AG21"/>
  <c r="AE19"/>
  <c r="S18" i="7"/>
  <c r="R21"/>
  <c r="V21" i="3"/>
  <c r="T19"/>
  <c r="V17"/>
  <c r="V20"/>
  <c r="X18"/>
  <c r="T18"/>
  <c r="V23" i="7"/>
  <c r="X21"/>
  <c r="T21"/>
  <c r="V19"/>
  <c r="X17"/>
  <c r="T17"/>
  <c r="V22"/>
  <c r="U22"/>
  <c r="X20"/>
  <c r="U19"/>
  <c r="W17"/>
  <c r="AP23" i="5"/>
  <c r="AR21"/>
  <c r="AN21"/>
  <c r="AP19"/>
  <c r="AR17"/>
  <c r="AN17"/>
  <c r="AP22"/>
  <c r="AR20"/>
  <c r="AN20"/>
  <c r="AP18"/>
  <c r="J21" i="2"/>
  <c r="J18"/>
  <c r="I20"/>
  <c r="Q23" i="3"/>
  <c r="S21"/>
  <c r="O21"/>
  <c r="Q19"/>
  <c r="Q22"/>
  <c r="S20"/>
  <c r="R17"/>
  <c r="AH23" i="5"/>
  <c r="AD23"/>
  <c r="AF21"/>
  <c r="AH19"/>
  <c r="AD19"/>
  <c r="AG23"/>
  <c r="AE21"/>
  <c r="AG19"/>
  <c r="AE17"/>
  <c r="P22" i="7"/>
  <c r="Q17"/>
  <c r="S22"/>
  <c r="O18"/>
  <c r="S21"/>
  <c r="R18"/>
  <c r="O17"/>
  <c r="P19"/>
  <c r="T15"/>
  <c r="W15"/>
  <c r="AJ13" i="5"/>
  <c r="AK13"/>
  <c r="W20" i="3"/>
  <c r="H12" i="1"/>
  <c r="L9" i="2"/>
  <c r="K19"/>
  <c r="I13"/>
  <c r="I11"/>
  <c r="S14" i="3"/>
  <c r="P19"/>
  <c r="T15" i="12"/>
  <c r="V15"/>
  <c r="AE14"/>
  <c r="AF15"/>
  <c r="AC15"/>
  <c r="H12" i="11"/>
  <c r="H21"/>
  <c r="J17"/>
  <c r="J22"/>
  <c r="R19" i="7"/>
  <c r="S15"/>
  <c r="P15"/>
  <c r="J11" i="6"/>
  <c r="I21"/>
  <c r="Y15" i="5"/>
  <c r="AL15" i="4"/>
  <c r="AH14"/>
  <c r="I13" i="1"/>
  <c r="R13" i="3"/>
  <c r="K14" i="2"/>
  <c r="J12"/>
  <c r="I18" i="1"/>
  <c r="J13"/>
  <c r="H17"/>
  <c r="L13" i="2"/>
  <c r="L12"/>
  <c r="J11"/>
  <c r="K12"/>
  <c r="K9"/>
  <c r="O23" i="3"/>
  <c r="P18"/>
  <c r="O14"/>
  <c r="R14"/>
  <c r="AD15" i="12"/>
  <c r="Z15"/>
  <c r="Y15"/>
  <c r="H18" i="11"/>
  <c r="I14"/>
  <c r="I9"/>
  <c r="J13"/>
  <c r="J21"/>
  <c r="H20"/>
  <c r="J20"/>
  <c r="P17" i="7"/>
  <c r="O15"/>
  <c r="L20" i="6"/>
  <c r="L16"/>
  <c r="I18"/>
  <c r="K20"/>
  <c r="K16"/>
  <c r="I20"/>
  <c r="I9"/>
  <c r="AC15" i="5"/>
  <c r="Z15"/>
  <c r="AQ10" i="4"/>
  <c r="AK15"/>
  <c r="AE14"/>
  <c r="AD14"/>
  <c r="AH12"/>
  <c r="S13" i="3"/>
  <c r="J20" i="1"/>
  <c r="J14" i="11"/>
  <c r="H11"/>
  <c r="K11" i="2"/>
  <c r="L13" i="6"/>
  <c r="I14" i="2"/>
  <c r="AQ12" i="5"/>
  <c r="AM21" l="1"/>
  <c r="AK21"/>
  <c r="AL21"/>
  <c r="AJ21"/>
  <c r="AI21"/>
  <c r="AJ20"/>
  <c r="AM20"/>
  <c r="AK20"/>
  <c r="AL20"/>
  <c r="AI20"/>
  <c r="I15" i="13"/>
  <c r="J15"/>
  <c r="K15"/>
  <c r="L15"/>
  <c r="V10" i="3"/>
  <c r="T10"/>
  <c r="U10"/>
  <c r="X10"/>
  <c r="W10"/>
  <c r="J12" i="6"/>
  <c r="L12"/>
  <c r="I12"/>
  <c r="K12"/>
  <c r="Z14" i="12"/>
  <c r="Y14"/>
  <c r="AC14"/>
  <c r="AB14"/>
  <c r="AA14"/>
  <c r="T12" i="3"/>
  <c r="U12"/>
  <c r="V12"/>
  <c r="X12"/>
  <c r="W12"/>
  <c r="U14" i="12"/>
  <c r="V14"/>
  <c r="X14"/>
  <c r="T14"/>
  <c r="W14"/>
  <c r="AE13"/>
  <c r="AD13"/>
  <c r="AH13"/>
  <c r="AF13"/>
  <c r="AG13"/>
  <c r="I12" i="13"/>
  <c r="K12"/>
  <c r="L12"/>
  <c r="J12"/>
  <c r="V13" i="12"/>
  <c r="X13"/>
  <c r="W13"/>
  <c r="T13"/>
  <c r="U13"/>
  <c r="J9" i="1"/>
  <c r="V15" i="7"/>
  <c r="U15"/>
  <c r="J17" i="2"/>
  <c r="J22"/>
  <c r="T13" i="3"/>
  <c r="W13"/>
  <c r="V13"/>
  <c r="X13"/>
  <c r="U13"/>
  <c r="AG14" i="5"/>
  <c r="AF14"/>
  <c r="AH14"/>
  <c r="AE14"/>
  <c r="AD14"/>
  <c r="Y13" i="12"/>
  <c r="AC13"/>
  <c r="AA13"/>
  <c r="AB13"/>
  <c r="Z13"/>
  <c r="J20" i="2"/>
  <c r="K18"/>
  <c r="L18"/>
  <c r="L20"/>
  <c r="L22"/>
  <c r="X12" i="7"/>
  <c r="T12"/>
  <c r="V12"/>
  <c r="W12"/>
  <c r="U12"/>
  <c r="AO10" i="5"/>
  <c r="AQ10"/>
  <c r="AR10"/>
  <c r="AN10"/>
  <c r="AP10"/>
  <c r="AJ12"/>
  <c r="AI12"/>
  <c r="AM12"/>
  <c r="AL12"/>
  <c r="AK12"/>
  <c r="AB10" i="12"/>
  <c r="AC10"/>
  <c r="AA10"/>
  <c r="Y10"/>
  <c r="Z10"/>
  <c r="I13" i="13"/>
  <c r="J13"/>
  <c r="K13"/>
  <c r="L13"/>
  <c r="H14" i="1"/>
  <c r="I14"/>
  <c r="H9"/>
  <c r="H22"/>
  <c r="I22"/>
  <c r="X15" i="7"/>
  <c r="AL17" i="5"/>
  <c r="AJ17"/>
  <c r="AM17"/>
  <c r="AK17"/>
  <c r="AI17"/>
  <c r="I16" i="2"/>
  <c r="I18"/>
  <c r="I21"/>
  <c r="I22"/>
  <c r="J16"/>
  <c r="J19"/>
  <c r="K17"/>
  <c r="K20"/>
  <c r="K21"/>
  <c r="L16"/>
  <c r="L17"/>
  <c r="L19"/>
  <c r="L21"/>
  <c r="K10" i="13"/>
  <c r="I10"/>
  <c r="J10"/>
  <c r="L10"/>
  <c r="AJ10" i="5"/>
  <c r="AK10"/>
  <c r="AI10"/>
  <c r="AM10"/>
  <c r="AL10"/>
  <c r="J12" i="1"/>
  <c r="I12"/>
  <c r="Y14" i="5" l="1"/>
  <c r="AB14"/>
  <c r="Z14"/>
  <c r="AC14"/>
  <c r="AA14"/>
  <c r="Y10"/>
  <c r="Z10"/>
  <c r="AA10"/>
  <c r="AC10"/>
  <c r="AB10"/>
  <c r="T12" i="12" l="1"/>
  <c r="X12"/>
  <c r="W12"/>
  <c r="U12"/>
  <c r="V12"/>
  <c r="X10"/>
  <c r="W10"/>
  <c r="U10"/>
  <c r="T10"/>
  <c r="V10"/>
</calcChain>
</file>

<file path=xl/sharedStrings.xml><?xml version="1.0" encoding="utf-8"?>
<sst xmlns="http://schemas.openxmlformats.org/spreadsheetml/2006/main" count="1083" uniqueCount="120">
  <si>
    <t>Agregação</t>
  </si>
  <si>
    <t>Mantém-se, mesmo que parcialmente, em produção ou funcionamento</t>
  </si>
  <si>
    <t>Encerrou temporariamente</t>
  </si>
  <si>
    <t>Encerrou definitivamente</t>
  </si>
  <si>
    <t>Total</t>
  </si>
  <si>
    <t>Dimensão</t>
  </si>
  <si>
    <t>Micro</t>
  </si>
  <si>
    <t>Pequena</t>
  </si>
  <si>
    <t>Média</t>
  </si>
  <si>
    <t>Grande</t>
  </si>
  <si>
    <t>Unidade: %</t>
  </si>
  <si>
    <t>Sim, uma redução</t>
  </si>
  <si>
    <t>Sim, um aumento</t>
  </si>
  <si>
    <t>Não tem impacto</t>
  </si>
  <si>
    <t>Não sabe / não responde</t>
  </si>
  <si>
    <t>Redução</t>
  </si>
  <si>
    <t>Aumento</t>
  </si>
  <si>
    <t>Inferior a 10%</t>
  </si>
  <si>
    <t>Entre 10% e 25%</t>
  </si>
  <si>
    <t>Entre 26% e 50%</t>
  </si>
  <si>
    <t>Entre 51% e 75%</t>
  </si>
  <si>
    <t>Superior a 75%</t>
  </si>
  <si>
    <t>Restrições no contexto do estado de emergência</t>
  </si>
  <si>
    <t>Falta imprevista de funcionários</t>
  </si>
  <si>
    <t>Problemas na cadeia de fornecimento</t>
  </si>
  <si>
    <t>Ausência de encomendas/clientes</t>
  </si>
  <si>
    <t>Muito impacto</t>
  </si>
  <si>
    <t>Pouco impacto</t>
  </si>
  <si>
    <t>Sem impacto</t>
  </si>
  <si>
    <t>NS/NR</t>
  </si>
  <si>
    <t>Não aplicável</t>
  </si>
  <si>
    <t>Layoff simplificado</t>
  </si>
  <si>
    <t>Despedimento de pessoal com contratos por tempo indeterminado</t>
  </si>
  <si>
    <t>Não renovação de contratos a prazo</t>
  </si>
  <si>
    <t>Moratória ao pagamento de juros e capital de créditos já existentes</t>
  </si>
  <si>
    <t>Acesso a novos créditos com juros bonificados ou garantias do Estado</t>
  </si>
  <si>
    <t>Suspensão do pagamento de obrigações fiscais e contributivas</t>
  </si>
  <si>
    <t>Outras medidas</t>
  </si>
  <si>
    <t>Já beneficiou</t>
  </si>
  <si>
    <t>Está a planear beneficiar</t>
  </si>
  <si>
    <t>Não beneficiou nem planeia beneficiar</t>
  </si>
  <si>
    <t>Sim</t>
  </si>
  <si>
    <t>Não</t>
  </si>
  <si>
    <t>Crédito de instituições financeiras</t>
  </si>
  <si>
    <t>Crédito de fornecedores</t>
  </si>
  <si>
    <t>Outro</t>
  </si>
  <si>
    <t>Mais gravosas</t>
  </si>
  <si>
    <t>Semelhantes</t>
  </si>
  <si>
    <t>Mais favoráveis</t>
  </si>
  <si>
    <t>Não aumentou crédito:</t>
  </si>
  <si>
    <t>Porque não pretendeu</t>
  </si>
  <si>
    <t>Porque as condições eram desfavoráveis</t>
  </si>
  <si>
    <t>Porque não encontrou financiadores</t>
  </si>
  <si>
    <t>Outras razões</t>
  </si>
  <si>
    <t>Indústria e energia</t>
  </si>
  <si>
    <t>Construção e atividades imobiliárias</t>
  </si>
  <si>
    <t>Comércio</t>
  </si>
  <si>
    <t>Transportes e armazenagem</t>
  </si>
  <si>
    <t>Alojamento e restauração</t>
  </si>
  <si>
    <t>Informação e comunicação</t>
  </si>
  <si>
    <t>Outros serviços</t>
  </si>
  <si>
    <t>Atividade</t>
  </si>
  <si>
    <t>Amostra</t>
  </si>
  <si>
    <t>Respostas</t>
  </si>
  <si>
    <t>Pessoal ao serviço</t>
  </si>
  <si>
    <t>Volume de negócios</t>
  </si>
  <si>
    <t>Número</t>
  </si>
  <si>
    <t>Empresas</t>
  </si>
  <si>
    <t>Milhões de €</t>
  </si>
  <si>
    <t>%</t>
  </si>
  <si>
    <t>Respostas em percentagem da amostra</t>
  </si>
  <si>
    <t>Unidade: número de empresas</t>
  </si>
  <si>
    <t>Unidade: percentagem de empresas</t>
  </si>
  <si>
    <t>Taxa de resposta</t>
  </si>
  <si>
    <t>Inquérito Rápido e Excecional às Empresas – COVID-19</t>
  </si>
  <si>
    <t>Índice</t>
  </si>
  <si>
    <t>&gt;</t>
  </si>
  <si>
    <t>&lt;&lt; voltar</t>
  </si>
  <si>
    <t>Quadro 0. Resumo da Amostra e das Respostas</t>
  </si>
  <si>
    <t>Quadro 1. Qual a situação que melhor descreve a sua empresa nesta semana?</t>
  </si>
  <si>
    <t>Quadro 2. Nesta semana, a pandemia COVID-19 está a ter um impacto no volume de negócios da sua empresa?</t>
  </si>
  <si>
    <t>Quadro 2.1 Nesta semana, indique a melhor estimativa para a redução ou aumento no volume de negócios da sua empresa:</t>
  </si>
  <si>
    <t>Quadro 3.1 Qual o impacto dos seguintes motivos para a redução do volume de negócios da sua empresa?</t>
  </si>
  <si>
    <t>Quadro 3.2 Qual o impacto dos seguintes motivos para o encerramento definitivo da sua empresa?</t>
  </si>
  <si>
    <t>Quadro 4. Nesta semana, a pandemia COVID-19 está a ter um impacto no número de pessoas ao serviço efetivamente a trabalhar na sua empresa?</t>
  </si>
  <si>
    <t>Quadro 4.1 Nesta semana, indique a melhor estimativa para a redução ou aumento nas pessoas ao serviço da sua empresa:</t>
  </si>
  <si>
    <t>Quadro 5. Tendo em conta a resposta à pergunta anterior, qual das seguintes situações é mais relevante para a redução do número de pessoas ao serviço efetivamente a trabalhar?</t>
  </si>
  <si>
    <t>Quadro 6. A sua empresa beneficiou ou está a planear beneficiar de uma ou mais das seguintes medidas apresentadas pelo Governo devido à pandemia COVID-19?</t>
  </si>
  <si>
    <t>Quadro 8. Na semana passada, devido aos efeitos da pandemia COVID-19, a sua empresa aumentou o recurso ao crédito bancário ou outro tipo de crédito?</t>
  </si>
  <si>
    <t>Quadro 8.1 Na semana passada, indique em que condições a empresa acedeu ao crédito, face às anteriormente praticadas:</t>
  </si>
  <si>
    <t>Quadro 8.2 Na semana passada, indique a razão pela qual não aumentou o crédito:</t>
  </si>
  <si>
    <t>Quadro 10. Nota Técnica</t>
  </si>
  <si>
    <t>Empresas com número de pessoas ao serviço &lt; 10 e volume de negócios ≤ 2 milhões de euros</t>
  </si>
  <si>
    <t>Empresas com número de pessoas ao serviço &lt; 50, volume de negócios ≤ 10 milhões de euros e não classificada como micro empresa</t>
  </si>
  <si>
    <t>Empresas com número de pessoas ao serviço &lt; 250, volume de negócios ≤ 50 milhões de euros e não classificada como micro ou pequena empresa</t>
  </si>
  <si>
    <t>Empresas com atividade principal classificada nas secções B a E da CAE Rev.3</t>
  </si>
  <si>
    <t>Empresas com atividade principal classificada nas secções F e L da CAE Rev.3</t>
  </si>
  <si>
    <t>Empresas com atividade principal classificada na secção G da CAE Rev.3</t>
  </si>
  <si>
    <t>Empresas com atividade principal classificada na secção H da CAE Rev.3</t>
  </si>
  <si>
    <t>Empresas com atividade principal classificada na secção I da CAE Rev.3</t>
  </si>
  <si>
    <t>Empresas com atividade principal classificada na secção J da CAE Rev.3</t>
  </si>
  <si>
    <t>Empresas com atividade principal classificada nas secções M, N, P, Q, R e S  da CAE Rev.3</t>
  </si>
  <si>
    <t>Não elegível</t>
  </si>
  <si>
    <t>Empresas com número de pessoas ao serviço ≥ 250 ou volume de negócios &gt; 50 milhões de euros</t>
  </si>
  <si>
    <t>Perfil exportador</t>
  </si>
  <si>
    <t>Sem perfil exportador</t>
  </si>
  <si>
    <t>Com perfil exportador</t>
  </si>
  <si>
    <t>Empresas  que exportam bens e serviços e que cumprem os seguintes critérios: 
(i) Empresas em que pelo menos 50% do volume de negócios é proveniente das exportações de bens e serviços, ou;
(ii) Empresas em que pelo menos 10% do volume de negócios é proveniente das exportações de bens e serviços e valor das exportações de bens e serviços superior a 150 000 €.</t>
  </si>
  <si>
    <t>Empresas  que NÃO exportam bens e serviços ou Empresas que apesar de exportarem  bens e serviços que NÃO cumprem os seguintes critérios: 
(i) Empresas em que pelo menos 50% do volume de negócios é proveniente das exportações de bens e serviços, ou;
(ii) Empresas em que pelo menos 10% do volume de negócios é proveniente das exportações de bens e serviços e valor das exportações de bens e serviços superior a 150 000 €.</t>
  </si>
  <si>
    <t>Semana de 27 de abril a 1 de maio de 2020</t>
  </si>
  <si>
    <t>Quadro 5A. Tendo em conta a resposta à pergunta anterior, como caracteriza a relevância das seguintes situações para a redução do número de pessoas ao serviço efetivamente a trabalhar?</t>
  </si>
  <si>
    <t>Faltas no âmbito do estado de emergência, por doença ou apoio à família</t>
  </si>
  <si>
    <t>Outras situações</t>
  </si>
  <si>
    <t>Muito relevante</t>
  </si>
  <si>
    <t>Relevante</t>
  </si>
  <si>
    <t>Pouco ou nada relevante</t>
  </si>
  <si>
    <t>Quadro 5B. Relativamente ao pessoal ao serviço efetivamente a trabalhar, indique a percentagem de pessoas em teletrabalho:</t>
  </si>
  <si>
    <t>Não tem pessoas em teletrabalho</t>
  </si>
  <si>
    <t>VERSÃO ATUALIZADA</t>
  </si>
  <si>
    <t>Esta versão dos quadros foi atualizada com as respostas recebidas depois de 01 de maio 2020  (+67 respostas do que na versão publicada a 05 de maio de 2020).</t>
  </si>
</sst>
</file>

<file path=xl/styles.xml><?xml version="1.0" encoding="utf-8"?>
<styleSheet xmlns="http://schemas.openxmlformats.org/spreadsheetml/2006/main">
  <numFmts count="1">
    <numFmt numFmtId="164" formatCode="#,##0.0"/>
  </numFmts>
  <fonts count="9">
    <font>
      <sz val="11"/>
      <color theme="1"/>
      <name val="Calibri"/>
      <family val="2"/>
      <scheme val="minor"/>
    </font>
    <font>
      <sz val="14"/>
      <color theme="8" tint="-0.499984740745262"/>
      <name val="Arial"/>
      <family val="2"/>
    </font>
    <font>
      <sz val="8"/>
      <color theme="1"/>
      <name val="Calibri"/>
      <family val="2"/>
      <scheme val="minor"/>
    </font>
    <font>
      <sz val="8"/>
      <color theme="8" tint="-0.499984740745262"/>
      <name val="Calibri"/>
      <family val="2"/>
      <scheme val="minor"/>
    </font>
    <font>
      <u/>
      <sz val="11"/>
      <color theme="10"/>
      <name val="Calibri"/>
      <family val="2"/>
      <scheme val="minor"/>
    </font>
    <font>
      <b/>
      <sz val="8"/>
      <color theme="8" tint="-0.499984740745262"/>
      <name val="Calibri"/>
      <family val="2"/>
      <scheme val="minor"/>
    </font>
    <font>
      <sz val="11"/>
      <name val="Calibri"/>
      <family val="2"/>
      <scheme val="minor"/>
    </font>
    <font>
      <b/>
      <sz val="11"/>
      <color rgb="FF3A8640"/>
      <name val="Calibri"/>
      <family val="2"/>
      <scheme val="minor"/>
    </font>
    <font>
      <sz val="11"/>
      <color rgb="FF3A864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F8F8F8"/>
        <bgColor indexed="64"/>
      </patternFill>
    </fill>
    <fill>
      <patternFill patternType="solid">
        <fgColor theme="0" tint="-4.9989318521683403E-2"/>
        <bgColor indexed="64"/>
      </patternFill>
    </fill>
  </fills>
  <borders count="53">
    <border>
      <left/>
      <right/>
      <top/>
      <bottom/>
      <diagonal/>
    </border>
    <border>
      <left style="thin">
        <color theme="0" tint="-0.14996795556505021"/>
      </left>
      <right style="thin">
        <color theme="0" tint="-0.14996795556505021"/>
      </right>
      <top style="thin">
        <color theme="0" tint="-0.14996795556505021"/>
      </top>
      <bottom style="thin">
        <color theme="0" tint="-0.14996795556505021"/>
      </bottom>
      <diagonal/>
    </border>
    <border>
      <left style="thin">
        <color theme="0" tint="-0.14993743705557422"/>
      </left>
      <right style="thin">
        <color theme="0" tint="-0.14993743705557422"/>
      </right>
      <top style="thin">
        <color theme="0" tint="-0.14993743705557422"/>
      </top>
      <bottom style="thin">
        <color theme="0" tint="-0.14993743705557422"/>
      </bottom>
      <diagonal/>
    </border>
    <border>
      <left style="thin">
        <color theme="0" tint="-0.14993743705557422"/>
      </left>
      <right style="thin">
        <color theme="0" tint="-0.14993743705557422"/>
      </right>
      <top style="thin">
        <color theme="0" tint="-0.14993743705557422"/>
      </top>
      <bottom style="thin">
        <color theme="0" tint="-0.14996795556505021"/>
      </bottom>
      <diagonal/>
    </border>
    <border>
      <left style="thin">
        <color theme="0" tint="-0.14996795556505021"/>
      </left>
      <right/>
      <top style="thin">
        <color theme="0" tint="-0.14996795556505021"/>
      </top>
      <bottom style="thin">
        <color theme="0" tint="-0.14996795556505021"/>
      </bottom>
      <diagonal/>
    </border>
    <border>
      <left/>
      <right/>
      <top style="thin">
        <color theme="0" tint="-0.14996795556505021"/>
      </top>
      <bottom style="thin">
        <color theme="0" tint="-0.14996795556505021"/>
      </bottom>
      <diagonal/>
    </border>
    <border>
      <left/>
      <right style="thin">
        <color theme="0" tint="-0.14996795556505021"/>
      </right>
      <top style="thin">
        <color theme="0" tint="-0.14996795556505021"/>
      </top>
      <bottom style="thin">
        <color theme="0" tint="-0.14996795556505021"/>
      </bottom>
      <diagonal/>
    </border>
    <border>
      <left style="thin">
        <color theme="0" tint="-0.14996795556505021"/>
      </left>
      <right/>
      <top style="thin">
        <color theme="0" tint="-0.14993743705557422"/>
      </top>
      <bottom style="thin">
        <color theme="0" tint="-0.14996795556505021"/>
      </bottom>
      <diagonal/>
    </border>
    <border>
      <left/>
      <right/>
      <top style="thin">
        <color theme="0" tint="-0.14993743705557422"/>
      </top>
      <bottom style="thin">
        <color theme="0" tint="-0.14996795556505021"/>
      </bottom>
      <diagonal/>
    </border>
    <border>
      <left/>
      <right style="thin">
        <color theme="0" tint="-0.14993743705557422"/>
      </right>
      <top style="thin">
        <color theme="0" tint="-0.14993743705557422"/>
      </top>
      <bottom style="thin">
        <color theme="0" tint="-0.14996795556505021"/>
      </bottom>
      <diagonal/>
    </border>
    <border>
      <left style="thin">
        <color theme="0" tint="-0.14993743705557422"/>
      </left>
      <right style="thin">
        <color theme="0" tint="-0.14993743705557422"/>
      </right>
      <top style="thin">
        <color theme="0" tint="-0.14996795556505021"/>
      </top>
      <bottom style="thin">
        <color theme="0" tint="-0.14993743705557422"/>
      </bottom>
      <diagonal/>
    </border>
    <border>
      <left/>
      <right style="thin">
        <color theme="0" tint="-0.14993743705557422"/>
      </right>
      <top style="thin">
        <color theme="0" tint="-0.14996795556505021"/>
      </top>
      <bottom style="thin">
        <color theme="0" tint="-0.14993743705557422"/>
      </bottom>
      <diagonal/>
    </border>
    <border>
      <left style="thin">
        <color theme="0" tint="-0.14993743705557422"/>
      </left>
      <right style="thin">
        <color theme="0" tint="-0.14993743705557422"/>
      </right>
      <top style="thin">
        <color theme="0" tint="-0.14996795556505021"/>
      </top>
      <bottom/>
      <diagonal/>
    </border>
    <border>
      <left style="thin">
        <color theme="0" tint="-0.14993743705557422"/>
      </left>
      <right style="thin">
        <color theme="0" tint="-0.14993743705557422"/>
      </right>
      <top/>
      <bottom/>
      <diagonal/>
    </border>
    <border>
      <left style="thin">
        <color theme="0" tint="-0.14993743705557422"/>
      </left>
      <right style="thin">
        <color theme="0" tint="-0.14993743705557422"/>
      </right>
      <top/>
      <bottom style="thin">
        <color theme="0" tint="-0.14993743705557422"/>
      </bottom>
      <diagonal/>
    </border>
    <border>
      <left style="thin">
        <color theme="0" tint="-0.14993743705557422"/>
      </left>
      <right/>
      <top style="thin">
        <color theme="0" tint="-0.14996795556505021"/>
      </top>
      <bottom style="thin">
        <color theme="0" tint="-0.14993743705557422"/>
      </bottom>
      <diagonal/>
    </border>
    <border>
      <left/>
      <right/>
      <top style="thin">
        <color theme="0" tint="-0.14996795556505021"/>
      </top>
      <bottom style="thin">
        <color theme="0" tint="-0.14993743705557422"/>
      </bottom>
      <diagonal/>
    </border>
    <border>
      <left style="thin">
        <color theme="0" tint="-0.14996795556505021"/>
      </left>
      <right style="thin">
        <color theme="0" tint="-0.14993743705557422"/>
      </right>
      <top style="thin">
        <color theme="0" tint="-0.14996795556505021"/>
      </top>
      <bottom style="thin">
        <color theme="0" tint="-0.14996795556505021"/>
      </bottom>
      <diagonal/>
    </border>
    <border>
      <left style="thin">
        <color theme="0" tint="-0.14993743705557422"/>
      </left>
      <right/>
      <top style="thin">
        <color theme="0" tint="-0.14996795556505021"/>
      </top>
      <bottom style="thin">
        <color theme="0" tint="-0.14996795556505021"/>
      </bottom>
      <diagonal/>
    </border>
    <border>
      <left style="thin">
        <color theme="0" tint="-0.14993743705557422"/>
      </left>
      <right/>
      <top style="thin">
        <color theme="0" tint="-0.14993743705557422"/>
      </top>
      <bottom style="thin">
        <color theme="0" tint="-0.14993743705557422"/>
      </bottom>
      <diagonal/>
    </border>
    <border>
      <left style="thin">
        <color theme="0" tint="-0.14993743705557422"/>
      </left>
      <right/>
      <top style="thin">
        <color theme="0" tint="-0.14993743705557422"/>
      </top>
      <bottom style="thin">
        <color theme="0" tint="-0.14996795556505021"/>
      </bottom>
      <diagonal/>
    </border>
    <border>
      <left style="thick">
        <color theme="0" tint="-0.14990691854609822"/>
      </left>
      <right style="thin">
        <color theme="0" tint="-0.14993743705557422"/>
      </right>
      <top style="thin">
        <color theme="0" tint="-0.14993743705557422"/>
      </top>
      <bottom style="thin">
        <color theme="0" tint="-0.14993743705557422"/>
      </bottom>
      <diagonal/>
    </border>
    <border>
      <left style="thick">
        <color theme="0" tint="-0.14990691854609822"/>
      </left>
      <right style="thin">
        <color theme="0" tint="-0.14993743705557422"/>
      </right>
      <top style="thin">
        <color theme="0" tint="-0.14993743705557422"/>
      </top>
      <bottom style="thin">
        <color theme="0" tint="-0.14996795556505021"/>
      </bottom>
      <diagonal/>
    </border>
    <border>
      <left style="thick">
        <color theme="0" tint="-0.14990691854609822"/>
      </left>
      <right/>
      <top/>
      <bottom/>
      <diagonal/>
    </border>
    <border>
      <left style="thick">
        <color theme="0" tint="-0.14990691854609822"/>
      </left>
      <right style="thin">
        <color theme="0" tint="-0.14996795556505021"/>
      </right>
      <top style="thin">
        <color theme="0" tint="-0.14996795556505021"/>
      </top>
      <bottom style="thin">
        <color theme="0" tint="-0.14996795556505021"/>
      </bottom>
      <diagonal/>
    </border>
    <border>
      <left/>
      <right style="thin">
        <color theme="0" tint="-0.14993743705557422"/>
      </right>
      <top style="thin">
        <color theme="0" tint="-0.14993743705557422"/>
      </top>
      <bottom style="thin">
        <color theme="0" tint="-0.14993743705557422"/>
      </bottom>
      <diagonal/>
    </border>
    <border>
      <left style="thin">
        <color theme="0" tint="-0.14993743705557422"/>
      </left>
      <right style="thick">
        <color theme="0" tint="-0.14990691854609822"/>
      </right>
      <top style="thin">
        <color theme="0" tint="-0.14993743705557422"/>
      </top>
      <bottom style="thin">
        <color theme="0" tint="-0.14993743705557422"/>
      </bottom>
      <diagonal/>
    </border>
    <border>
      <left style="thin">
        <color theme="0" tint="-0.14993743705557422"/>
      </left>
      <right style="thick">
        <color theme="0" tint="-0.14990691854609822"/>
      </right>
      <top style="thin">
        <color theme="0" tint="-0.14993743705557422"/>
      </top>
      <bottom style="thin">
        <color theme="0" tint="-0.14996795556505021"/>
      </bottom>
      <diagonal/>
    </border>
    <border>
      <left/>
      <right style="thick">
        <color theme="0" tint="-0.14990691854609822"/>
      </right>
      <top/>
      <bottom/>
      <diagonal/>
    </border>
    <border>
      <left style="thin">
        <color theme="0" tint="-0.14996795556505021"/>
      </left>
      <right style="thick">
        <color theme="0" tint="-0.14990691854609822"/>
      </right>
      <top style="thin">
        <color theme="0" tint="-0.14996795556505021"/>
      </top>
      <bottom style="thin">
        <color theme="0" tint="-0.14996795556505021"/>
      </bottom>
      <diagonal/>
    </border>
    <border>
      <left/>
      <right/>
      <top style="thin">
        <color theme="0" tint="-0.14993743705557422"/>
      </top>
      <bottom style="thin">
        <color theme="0" tint="-0.14993743705557422"/>
      </bottom>
      <diagonal/>
    </border>
    <border>
      <left style="thin">
        <color theme="0" tint="-0.14993743705557422"/>
      </left>
      <right style="thin">
        <color theme="0" tint="-0.14993743705557422"/>
      </right>
      <top style="thin">
        <color theme="0" tint="-0.14993743705557422"/>
      </top>
      <bottom/>
      <diagonal/>
    </border>
    <border>
      <left style="thin">
        <color theme="0" tint="-0.14993743705557422"/>
      </left>
      <right style="thin">
        <color theme="0" tint="-0.14993743705557422"/>
      </right>
      <top/>
      <bottom style="thin">
        <color theme="0" tint="-0.14996795556505021"/>
      </bottom>
      <diagonal/>
    </border>
    <border>
      <left/>
      <right style="thick">
        <color theme="0" tint="-0.14990691854609822"/>
      </right>
      <top style="thin">
        <color theme="0" tint="-0.14993743705557422"/>
      </top>
      <bottom style="thin">
        <color theme="0" tint="-0.14993743705557422"/>
      </bottom>
      <diagonal/>
    </border>
    <border>
      <left style="thick">
        <color theme="0" tint="-0.14990691854609822"/>
      </left>
      <right/>
      <top style="thin">
        <color theme="0" tint="-0.14993743705557422"/>
      </top>
      <bottom style="thin">
        <color theme="0" tint="-0.14993743705557422"/>
      </bottom>
      <diagonal/>
    </border>
    <border>
      <left/>
      <right style="thick">
        <color theme="0" tint="-0.1498764000366222"/>
      </right>
      <top style="thin">
        <color theme="0" tint="-0.14993743705557422"/>
      </top>
      <bottom style="thin">
        <color theme="0" tint="-0.14993743705557422"/>
      </bottom>
      <diagonal/>
    </border>
    <border>
      <left style="thin">
        <color theme="0" tint="-0.14993743705557422"/>
      </left>
      <right style="thick">
        <color theme="0" tint="-0.1498764000366222"/>
      </right>
      <top style="thin">
        <color theme="0" tint="-0.14993743705557422"/>
      </top>
      <bottom style="thin">
        <color theme="0" tint="-0.14996795556505021"/>
      </bottom>
      <diagonal/>
    </border>
    <border>
      <left/>
      <right style="thick">
        <color theme="0" tint="-0.1498764000366222"/>
      </right>
      <top/>
      <bottom/>
      <diagonal/>
    </border>
    <border>
      <left style="thin">
        <color theme="0" tint="-0.14996795556505021"/>
      </left>
      <right style="thick">
        <color theme="0" tint="-0.1498764000366222"/>
      </right>
      <top style="thin">
        <color theme="0" tint="-0.14996795556505021"/>
      </top>
      <bottom style="thin">
        <color theme="0" tint="-0.14996795556505021"/>
      </bottom>
      <diagonal/>
    </border>
    <border>
      <left style="thick">
        <color theme="0" tint="-0.1498764000366222"/>
      </left>
      <right/>
      <top style="thin">
        <color theme="0" tint="-0.14993743705557422"/>
      </top>
      <bottom style="thin">
        <color theme="0" tint="-0.14993743705557422"/>
      </bottom>
      <diagonal/>
    </border>
    <border>
      <left/>
      <right style="thick">
        <color theme="0" tint="-0.1498458815271462"/>
      </right>
      <top style="thin">
        <color theme="0" tint="-0.14993743705557422"/>
      </top>
      <bottom style="thin">
        <color theme="0" tint="-0.14993743705557422"/>
      </bottom>
      <diagonal/>
    </border>
    <border>
      <left style="thick">
        <color theme="0" tint="-0.1498764000366222"/>
      </left>
      <right style="thin">
        <color theme="0" tint="-0.14993743705557422"/>
      </right>
      <top style="thin">
        <color theme="0" tint="-0.14993743705557422"/>
      </top>
      <bottom style="thin">
        <color theme="0" tint="-0.14996795556505021"/>
      </bottom>
      <diagonal/>
    </border>
    <border>
      <left style="thin">
        <color theme="0" tint="-0.14993743705557422"/>
      </left>
      <right style="thick">
        <color theme="0" tint="-0.1498458815271462"/>
      </right>
      <top style="thin">
        <color theme="0" tint="-0.14993743705557422"/>
      </top>
      <bottom style="thin">
        <color theme="0" tint="-0.14996795556505021"/>
      </bottom>
      <diagonal/>
    </border>
    <border>
      <left style="thick">
        <color theme="0" tint="-0.1498764000366222"/>
      </left>
      <right/>
      <top/>
      <bottom/>
      <diagonal/>
    </border>
    <border>
      <left/>
      <right style="thick">
        <color theme="0" tint="-0.1498458815271462"/>
      </right>
      <top/>
      <bottom/>
      <diagonal/>
    </border>
    <border>
      <left style="thick">
        <color theme="0" tint="-0.1498764000366222"/>
      </left>
      <right style="thin">
        <color theme="0" tint="-0.14996795556505021"/>
      </right>
      <top style="thin">
        <color theme="0" tint="-0.14996795556505021"/>
      </top>
      <bottom style="thin">
        <color theme="0" tint="-0.14996795556505021"/>
      </bottom>
      <diagonal/>
    </border>
    <border>
      <left style="thin">
        <color theme="0" tint="-0.14996795556505021"/>
      </left>
      <right style="thick">
        <color theme="0" tint="-0.1498458815271462"/>
      </right>
      <top style="thin">
        <color theme="0" tint="-0.14996795556505021"/>
      </top>
      <bottom style="thin">
        <color theme="0" tint="-0.14996795556505021"/>
      </bottom>
      <diagonal/>
    </border>
    <border>
      <left style="thin">
        <color theme="0" tint="-0.14993743705557422"/>
      </left>
      <right style="thick">
        <color theme="0" tint="-0.1498764000366222"/>
      </right>
      <top style="thin">
        <color theme="0" tint="-0.14993743705557422"/>
      </top>
      <bottom style="thin">
        <color theme="0" tint="-0.14993743705557422"/>
      </bottom>
      <diagonal/>
    </border>
    <border>
      <left style="thick">
        <color theme="0" tint="-0.1498764000366222"/>
      </left>
      <right style="thin">
        <color theme="0" tint="-0.14993743705557422"/>
      </right>
      <top style="thin">
        <color theme="0" tint="-0.14993743705557422"/>
      </top>
      <bottom style="thin">
        <color theme="0" tint="-0.14993743705557422"/>
      </bottom>
      <diagonal/>
    </border>
    <border>
      <left style="thin">
        <color theme="0" tint="-0.14993743705557422"/>
      </left>
      <right style="thick">
        <color theme="0" tint="-0.1498458815271462"/>
      </right>
      <top style="thin">
        <color theme="0" tint="-0.14993743705557422"/>
      </top>
      <bottom style="thin">
        <color theme="0" tint="-0.14993743705557422"/>
      </bottom>
      <diagonal/>
    </border>
    <border>
      <left style="thin">
        <color theme="0" tint="-0.14996795556505021"/>
      </left>
      <right style="thick">
        <color theme="0" tint="-0.14993743705557422"/>
      </right>
      <top style="thin">
        <color theme="0" tint="-0.14996795556505021"/>
      </top>
      <bottom style="thin">
        <color theme="0" tint="-0.14996795556505021"/>
      </bottom>
      <diagonal/>
    </border>
    <border>
      <left/>
      <right/>
      <top style="thin">
        <color theme="0" tint="-0.14996795556505021"/>
      </top>
      <bottom/>
      <diagonal/>
    </border>
    <border>
      <left/>
      <right style="thin">
        <color theme="0" tint="-0.14993743705557422"/>
      </right>
      <top style="thin">
        <color theme="0" tint="-0.14996795556505021"/>
      </top>
      <bottom style="thin">
        <color theme="0" tint="-0.14996795556505021"/>
      </bottom>
      <diagonal/>
    </border>
  </borders>
  <cellStyleXfs count="2">
    <xf numFmtId="0" fontId="0" fillId="0" borderId="0"/>
    <xf numFmtId="0" fontId="4" fillId="0" borderId="0" applyNumberFormat="0" applyFill="0" applyBorder="0" applyAlignment="0" applyProtection="0"/>
  </cellStyleXfs>
  <cellXfs count="133">
    <xf numFmtId="0" fontId="0" fillId="0" borderId="0" xfId="0"/>
    <xf numFmtId="0" fontId="1" fillId="0" borderId="0" xfId="0" applyFont="1" applyAlignment="1">
      <alignment vertical="center"/>
    </xf>
    <xf numFmtId="0" fontId="2" fillId="0" borderId="0" xfId="0" applyFont="1" applyAlignment="1">
      <alignment horizontal="left" vertical="center" wrapText="1"/>
    </xf>
    <xf numFmtId="0" fontId="2" fillId="2" borderId="1" xfId="0" applyFont="1" applyFill="1" applyBorder="1" applyAlignment="1">
      <alignment horizontal="center" vertical="center" wrapText="1"/>
    </xf>
    <xf numFmtId="0" fontId="3" fillId="0" borderId="0" xfId="0" applyFont="1" applyBorder="1" applyAlignment="1">
      <alignment vertical="center" wrapText="1"/>
    </xf>
    <xf numFmtId="0" fontId="3" fillId="0" borderId="0" xfId="0" applyFont="1" applyBorder="1" applyAlignment="1">
      <alignment wrapText="1"/>
    </xf>
    <xf numFmtId="0" fontId="2" fillId="2" borderId="1" xfId="0" applyFont="1" applyFill="1" applyBorder="1" applyAlignment="1">
      <alignment horizontal="left" vertical="center" wrapText="1" indent="1"/>
    </xf>
    <xf numFmtId="3" fontId="2" fillId="2" borderId="1" xfId="0" applyNumberFormat="1" applyFont="1" applyFill="1" applyBorder="1" applyAlignment="1">
      <alignment vertical="center"/>
    </xf>
    <xf numFmtId="1" fontId="2" fillId="0" borderId="0" xfId="0" applyNumberFormat="1" applyFont="1" applyBorder="1" applyAlignment="1">
      <alignment wrapText="1"/>
    </xf>
    <xf numFmtId="0" fontId="2" fillId="0" borderId="1" xfId="0" applyFont="1" applyBorder="1" applyAlignment="1">
      <alignment horizontal="left" vertical="center" indent="1"/>
    </xf>
    <xf numFmtId="3" fontId="2" fillId="0" borderId="1" xfId="0" applyNumberFormat="1" applyFont="1" applyBorder="1" applyAlignment="1">
      <alignment vertical="center"/>
    </xf>
    <xf numFmtId="164" fontId="2" fillId="2" borderId="1" xfId="0" applyNumberFormat="1" applyFont="1" applyFill="1" applyBorder="1" applyAlignment="1">
      <alignment vertical="center"/>
    </xf>
    <xf numFmtId="164" fontId="2" fillId="0" borderId="0" xfId="0" applyNumberFormat="1" applyFont="1" applyBorder="1" applyAlignment="1">
      <alignment wrapText="1"/>
    </xf>
    <xf numFmtId="164" fontId="2" fillId="0" borderId="1" xfId="0" applyNumberFormat="1" applyFont="1" applyBorder="1" applyAlignment="1">
      <alignment vertical="center"/>
    </xf>
    <xf numFmtId="0" fontId="2" fillId="2" borderId="3" xfId="0" applyFont="1" applyFill="1" applyBorder="1" applyAlignment="1">
      <alignment horizontal="center" vertical="center" wrapText="1"/>
    </xf>
    <xf numFmtId="0" fontId="2" fillId="2" borderId="4" xfId="0" applyFont="1" applyFill="1" applyBorder="1" applyAlignment="1">
      <alignment horizontal="center" vertical="center" wrapText="1"/>
    </xf>
    <xf numFmtId="0" fontId="2" fillId="2" borderId="6" xfId="0" applyFont="1" applyFill="1" applyBorder="1" applyAlignment="1">
      <alignment horizontal="center" vertical="center" wrapText="1"/>
    </xf>
    <xf numFmtId="0" fontId="2" fillId="2" borderId="10" xfId="0" applyFont="1" applyFill="1" applyBorder="1" applyAlignment="1">
      <alignment horizontal="center" vertical="center" wrapText="1"/>
    </xf>
    <xf numFmtId="0" fontId="2" fillId="2" borderId="17" xfId="0" applyFont="1" applyFill="1" applyBorder="1" applyAlignment="1">
      <alignment horizontal="center" vertical="center" wrapText="1"/>
    </xf>
    <xf numFmtId="3" fontId="2" fillId="0" borderId="0" xfId="0" applyNumberFormat="1" applyFont="1" applyBorder="1" applyAlignment="1">
      <alignment vertical="center"/>
    </xf>
    <xf numFmtId="0" fontId="2" fillId="0" borderId="0" xfId="0" applyFont="1" applyAlignment="1">
      <alignment horizontal="left" vertical="center"/>
    </xf>
    <xf numFmtId="0" fontId="2" fillId="2" borderId="9" xfId="0" applyFont="1" applyFill="1" applyBorder="1" applyAlignment="1">
      <alignment horizontal="center" vertical="center" wrapText="1"/>
    </xf>
    <xf numFmtId="0" fontId="2" fillId="2" borderId="6" xfId="0" applyFont="1" applyFill="1" applyBorder="1" applyAlignment="1">
      <alignment horizontal="center" vertical="center" wrapText="1"/>
    </xf>
    <xf numFmtId="0" fontId="2" fillId="2" borderId="3" xfId="0" applyFont="1" applyFill="1" applyBorder="1" applyAlignment="1">
      <alignment horizontal="center" vertical="center" wrapText="1"/>
    </xf>
    <xf numFmtId="0" fontId="2" fillId="2" borderId="9" xfId="0" applyFont="1" applyFill="1" applyBorder="1" applyAlignment="1">
      <alignment horizontal="center" vertical="center" wrapText="1"/>
    </xf>
    <xf numFmtId="0" fontId="2" fillId="2" borderId="3" xfId="0" applyFont="1" applyFill="1" applyBorder="1" applyAlignment="1">
      <alignment horizontal="center" vertical="center" wrapText="1"/>
    </xf>
    <xf numFmtId="0" fontId="2" fillId="2" borderId="20" xfId="0" applyFont="1" applyFill="1" applyBorder="1" applyAlignment="1">
      <alignment horizontal="center" vertical="center" wrapText="1"/>
    </xf>
    <xf numFmtId="3" fontId="2" fillId="2" borderId="4" xfId="0" applyNumberFormat="1" applyFont="1" applyFill="1" applyBorder="1" applyAlignment="1">
      <alignment vertical="center"/>
    </xf>
    <xf numFmtId="3" fontId="2" fillId="0" borderId="4" xfId="0" applyNumberFormat="1" applyFont="1" applyBorder="1" applyAlignment="1">
      <alignment vertical="center"/>
    </xf>
    <xf numFmtId="0" fontId="2" fillId="2" borderId="22" xfId="0" applyFont="1" applyFill="1" applyBorder="1" applyAlignment="1">
      <alignment horizontal="center" vertical="center" wrapText="1"/>
    </xf>
    <xf numFmtId="0" fontId="3" fillId="0" borderId="23" xfId="0" applyFont="1" applyBorder="1" applyAlignment="1">
      <alignment wrapText="1"/>
    </xf>
    <xf numFmtId="3" fontId="2" fillId="2" borderId="24" xfId="0" applyNumberFormat="1" applyFont="1" applyFill="1" applyBorder="1" applyAlignment="1">
      <alignment vertical="center"/>
    </xf>
    <xf numFmtId="1" fontId="2" fillId="0" borderId="23" xfId="0" applyNumberFormat="1" applyFont="1" applyBorder="1" applyAlignment="1">
      <alignment wrapText="1"/>
    </xf>
    <xf numFmtId="3" fontId="2" fillId="0" borderId="24" xfId="0" applyNumberFormat="1" applyFont="1" applyBorder="1" applyAlignment="1">
      <alignment vertical="center"/>
    </xf>
    <xf numFmtId="164" fontId="2" fillId="2" borderId="6" xfId="0" applyNumberFormat="1" applyFont="1" applyFill="1" applyBorder="1" applyAlignment="1">
      <alignment vertical="center"/>
    </xf>
    <xf numFmtId="164" fontId="2" fillId="0" borderId="6" xfId="0" applyNumberFormat="1" applyFont="1" applyBorder="1" applyAlignment="1">
      <alignment vertical="center"/>
    </xf>
    <xf numFmtId="0" fontId="2" fillId="2" borderId="27" xfId="0" applyFont="1" applyFill="1" applyBorder="1" applyAlignment="1">
      <alignment horizontal="center" vertical="center" wrapText="1"/>
    </xf>
    <xf numFmtId="0" fontId="3" fillId="0" borderId="28" xfId="0" applyFont="1" applyBorder="1" applyAlignment="1">
      <alignment wrapText="1"/>
    </xf>
    <xf numFmtId="164" fontId="2" fillId="2" borderId="29" xfId="0" applyNumberFormat="1" applyFont="1" applyFill="1" applyBorder="1" applyAlignment="1">
      <alignment vertical="center"/>
    </xf>
    <xf numFmtId="164" fontId="2" fillId="0" borderId="28" xfId="0" applyNumberFormat="1" applyFont="1" applyBorder="1" applyAlignment="1">
      <alignment wrapText="1"/>
    </xf>
    <xf numFmtId="164" fontId="2" fillId="0" borderId="29" xfId="0" applyNumberFormat="1" applyFont="1" applyBorder="1" applyAlignment="1">
      <alignment vertical="center"/>
    </xf>
    <xf numFmtId="0" fontId="2" fillId="2" borderId="36" xfId="0" applyFont="1" applyFill="1" applyBorder="1" applyAlignment="1">
      <alignment horizontal="center" vertical="center" wrapText="1"/>
    </xf>
    <xf numFmtId="0" fontId="3" fillId="0" borderId="37" xfId="0" applyFont="1" applyBorder="1" applyAlignment="1">
      <alignment wrapText="1"/>
    </xf>
    <xf numFmtId="164" fontId="2" fillId="2" borderId="24" xfId="0" applyNumberFormat="1" applyFont="1" applyFill="1" applyBorder="1" applyAlignment="1">
      <alignment vertical="center"/>
    </xf>
    <xf numFmtId="164" fontId="2" fillId="2" borderId="38" xfId="0" applyNumberFormat="1" applyFont="1" applyFill="1" applyBorder="1" applyAlignment="1">
      <alignment vertical="center"/>
    </xf>
    <xf numFmtId="164" fontId="2" fillId="0" borderId="23" xfId="0" applyNumberFormat="1" applyFont="1" applyBorder="1" applyAlignment="1">
      <alignment wrapText="1"/>
    </xf>
    <xf numFmtId="164" fontId="2" fillId="0" borderId="37" xfId="0" applyNumberFormat="1" applyFont="1" applyBorder="1" applyAlignment="1">
      <alignment wrapText="1"/>
    </xf>
    <xf numFmtId="164" fontId="2" fillId="0" borderId="24" xfId="0" applyNumberFormat="1" applyFont="1" applyBorder="1" applyAlignment="1">
      <alignment vertical="center"/>
    </xf>
    <xf numFmtId="164" fontId="2" fillId="0" borderId="38" xfId="0" applyNumberFormat="1" applyFont="1" applyBorder="1" applyAlignment="1">
      <alignment vertical="center"/>
    </xf>
    <xf numFmtId="0" fontId="2" fillId="2" borderId="41" xfId="0" applyFont="1" applyFill="1" applyBorder="1" applyAlignment="1">
      <alignment horizontal="center" vertical="center" wrapText="1"/>
    </xf>
    <xf numFmtId="0" fontId="2" fillId="2" borderId="42" xfId="0" applyFont="1" applyFill="1" applyBorder="1" applyAlignment="1">
      <alignment horizontal="center" vertical="center" wrapText="1"/>
    </xf>
    <xf numFmtId="0" fontId="3" fillId="0" borderId="43" xfId="0" applyFont="1" applyBorder="1" applyAlignment="1">
      <alignment wrapText="1"/>
    </xf>
    <xf numFmtId="0" fontId="3" fillId="0" borderId="44" xfId="0" applyFont="1" applyBorder="1" applyAlignment="1">
      <alignment wrapText="1"/>
    </xf>
    <xf numFmtId="164" fontId="2" fillId="2" borderId="45" xfId="0" applyNumberFormat="1" applyFont="1" applyFill="1" applyBorder="1" applyAlignment="1">
      <alignment vertical="center"/>
    </xf>
    <xf numFmtId="164" fontId="2" fillId="2" borderId="46" xfId="0" applyNumberFormat="1" applyFont="1" applyFill="1" applyBorder="1" applyAlignment="1">
      <alignment vertical="center"/>
    </xf>
    <xf numFmtId="164" fontId="2" fillId="0" borderId="43" xfId="0" applyNumberFormat="1" applyFont="1" applyBorder="1" applyAlignment="1">
      <alignment wrapText="1"/>
    </xf>
    <xf numFmtId="164" fontId="2" fillId="0" borderId="44" xfId="0" applyNumberFormat="1" applyFont="1" applyBorder="1" applyAlignment="1">
      <alignment wrapText="1"/>
    </xf>
    <xf numFmtId="164" fontId="2" fillId="0" borderId="45" xfId="0" applyNumberFormat="1" applyFont="1" applyBorder="1" applyAlignment="1">
      <alignment vertical="center"/>
    </xf>
    <xf numFmtId="164" fontId="2" fillId="0" borderId="46" xfId="0" applyNumberFormat="1" applyFont="1" applyBorder="1" applyAlignment="1">
      <alignment vertical="center"/>
    </xf>
    <xf numFmtId="3" fontId="2" fillId="2" borderId="6" xfId="0" applyNumberFormat="1" applyFont="1" applyFill="1" applyBorder="1" applyAlignment="1">
      <alignment vertical="center"/>
    </xf>
    <xf numFmtId="3" fontId="2" fillId="0" borderId="6" xfId="0" applyNumberFormat="1" applyFont="1" applyBorder="1" applyAlignment="1">
      <alignment vertical="center"/>
    </xf>
    <xf numFmtId="3" fontId="2" fillId="2" borderId="29" xfId="0" applyNumberFormat="1" applyFont="1" applyFill="1" applyBorder="1" applyAlignment="1">
      <alignment vertical="center"/>
    </xf>
    <xf numFmtId="1" fontId="2" fillId="0" borderId="28" xfId="0" applyNumberFormat="1" applyFont="1" applyBorder="1" applyAlignment="1">
      <alignment wrapText="1"/>
    </xf>
    <xf numFmtId="3" fontId="2" fillId="0" borderId="29" xfId="0" applyNumberFormat="1" applyFont="1" applyBorder="1" applyAlignment="1">
      <alignment vertical="center"/>
    </xf>
    <xf numFmtId="3" fontId="2" fillId="2" borderId="38" xfId="0" applyNumberFormat="1" applyFont="1" applyFill="1" applyBorder="1" applyAlignment="1">
      <alignment vertical="center"/>
    </xf>
    <xf numFmtId="1" fontId="2" fillId="0" borderId="37" xfId="0" applyNumberFormat="1" applyFont="1" applyBorder="1" applyAlignment="1">
      <alignment wrapText="1"/>
    </xf>
    <xf numFmtId="3" fontId="2" fillId="0" borderId="38" xfId="0" applyNumberFormat="1" applyFont="1" applyBorder="1" applyAlignment="1">
      <alignment vertical="center"/>
    </xf>
    <xf numFmtId="3" fontId="2" fillId="2" borderId="45" xfId="0" applyNumberFormat="1" applyFont="1" applyFill="1" applyBorder="1" applyAlignment="1">
      <alignment vertical="center"/>
    </xf>
    <xf numFmtId="3" fontId="2" fillId="2" borderId="46" xfId="0" applyNumberFormat="1" applyFont="1" applyFill="1" applyBorder="1" applyAlignment="1">
      <alignment vertical="center"/>
    </xf>
    <xf numFmtId="1" fontId="2" fillId="0" borderId="43" xfId="0" applyNumberFormat="1" applyFont="1" applyBorder="1" applyAlignment="1">
      <alignment wrapText="1"/>
    </xf>
    <xf numFmtId="1" fontId="2" fillId="0" borderId="44" xfId="0" applyNumberFormat="1" applyFont="1" applyBorder="1" applyAlignment="1">
      <alignment wrapText="1"/>
    </xf>
    <xf numFmtId="3" fontId="2" fillId="0" borderId="45" xfId="0" applyNumberFormat="1" applyFont="1" applyBorder="1" applyAlignment="1">
      <alignment vertical="center"/>
    </xf>
    <xf numFmtId="3" fontId="2" fillId="0" borderId="46" xfId="0" applyNumberFormat="1" applyFont="1" applyBorder="1" applyAlignment="1">
      <alignment vertical="center"/>
    </xf>
    <xf numFmtId="164" fontId="2" fillId="2" borderId="50" xfId="0" applyNumberFormat="1" applyFont="1" applyFill="1" applyBorder="1" applyAlignment="1">
      <alignment vertical="center"/>
    </xf>
    <xf numFmtId="0" fontId="0" fillId="0" borderId="0" xfId="0" applyAlignment="1">
      <alignment horizontal="right"/>
    </xf>
    <xf numFmtId="0" fontId="4" fillId="0" borderId="0" xfId="1" applyAlignment="1">
      <alignment vertical="center"/>
    </xf>
    <xf numFmtId="0" fontId="0" fillId="0" borderId="0" xfId="0" applyFont="1"/>
    <xf numFmtId="0" fontId="4" fillId="0" borderId="0" xfId="1" applyFont="1"/>
    <xf numFmtId="0" fontId="2" fillId="0" borderId="1" xfId="0" applyFont="1" applyBorder="1" applyAlignment="1">
      <alignment vertical="center"/>
    </xf>
    <xf numFmtId="164" fontId="2" fillId="0" borderId="0" xfId="0" applyNumberFormat="1" applyFont="1" applyBorder="1" applyAlignment="1">
      <alignment vertical="center"/>
    </xf>
    <xf numFmtId="0" fontId="6" fillId="0" borderId="0" xfId="1" applyFont="1" applyAlignment="1">
      <alignment vertical="center"/>
    </xf>
    <xf numFmtId="164" fontId="2" fillId="0" borderId="4" xfId="0" applyNumberFormat="1" applyFont="1" applyBorder="1" applyAlignment="1">
      <alignment vertical="center"/>
    </xf>
    <xf numFmtId="0" fontId="2" fillId="0" borderId="51" xfId="0" applyFont="1" applyBorder="1" applyAlignment="1">
      <alignment horizontal="left" vertical="center" indent="1"/>
    </xf>
    <xf numFmtId="0" fontId="2" fillId="0" borderId="51" xfId="0" applyFont="1" applyBorder="1" applyAlignment="1">
      <alignment vertical="center"/>
    </xf>
    <xf numFmtId="0" fontId="2" fillId="0" borderId="1" xfId="0" applyFont="1" applyBorder="1" applyAlignment="1">
      <alignment vertical="center" wrapText="1"/>
    </xf>
    <xf numFmtId="164" fontId="2" fillId="0" borderId="1" xfId="0" applyNumberFormat="1" applyFont="1" applyBorder="1" applyAlignment="1">
      <alignment horizontal="right" vertical="center"/>
    </xf>
    <xf numFmtId="3" fontId="2" fillId="0" borderId="1" xfId="0" applyNumberFormat="1" applyFont="1" applyBorder="1" applyAlignment="1">
      <alignment horizontal="right" vertical="center"/>
    </xf>
    <xf numFmtId="164" fontId="2" fillId="0" borderId="29" xfId="0" applyNumberFormat="1" applyFont="1" applyBorder="1" applyAlignment="1">
      <alignment horizontal="right" vertical="center"/>
    </xf>
    <xf numFmtId="164" fontId="2" fillId="0" borderId="6" xfId="0" applyNumberFormat="1" applyFont="1" applyBorder="1" applyAlignment="1">
      <alignment horizontal="right" vertical="center"/>
    </xf>
    <xf numFmtId="164" fontId="2" fillId="0" borderId="4" xfId="0" applyNumberFormat="1" applyFont="1" applyBorder="1" applyAlignment="1">
      <alignment horizontal="right" vertical="center"/>
    </xf>
    <xf numFmtId="164" fontId="2" fillId="0" borderId="24" xfId="0" applyNumberFormat="1" applyFont="1" applyBorder="1" applyAlignment="1">
      <alignment horizontal="right" vertical="center"/>
    </xf>
    <xf numFmtId="164" fontId="2" fillId="0" borderId="38" xfId="0" applyNumberFormat="1" applyFont="1" applyBorder="1" applyAlignment="1">
      <alignment horizontal="right" vertical="center"/>
    </xf>
    <xf numFmtId="164" fontId="2" fillId="0" borderId="45" xfId="0" applyNumberFormat="1" applyFont="1" applyBorder="1" applyAlignment="1">
      <alignment horizontal="right" vertical="center"/>
    </xf>
    <xf numFmtId="164" fontId="2" fillId="0" borderId="46" xfId="0" applyNumberFormat="1" applyFont="1" applyBorder="1" applyAlignment="1">
      <alignment horizontal="right" vertical="center"/>
    </xf>
    <xf numFmtId="0" fontId="2" fillId="2" borderId="9" xfId="0" applyFont="1" applyFill="1" applyBorder="1" applyAlignment="1">
      <alignment horizontal="center" vertical="center" wrapText="1"/>
    </xf>
    <xf numFmtId="0" fontId="2" fillId="2" borderId="3" xfId="0" applyFont="1" applyFill="1" applyBorder="1" applyAlignment="1">
      <alignment horizontal="center" vertical="center" wrapText="1"/>
    </xf>
    <xf numFmtId="3" fontId="2" fillId="0" borderId="17" xfId="0" applyNumberFormat="1" applyFont="1" applyBorder="1" applyAlignment="1">
      <alignment vertical="center"/>
    </xf>
    <xf numFmtId="0" fontId="0" fillId="0" borderId="0" xfId="0" applyAlignment="1">
      <alignment horizontal="right" vertical="center"/>
    </xf>
    <xf numFmtId="0" fontId="8" fillId="0" borderId="0" xfId="0" applyFont="1" applyAlignment="1">
      <alignment horizontal="left"/>
    </xf>
    <xf numFmtId="0" fontId="7" fillId="3" borderId="0" xfId="0" applyFont="1" applyFill="1" applyAlignment="1">
      <alignment horizontal="left"/>
    </xf>
    <xf numFmtId="0" fontId="2" fillId="2" borderId="15" xfId="0" applyFont="1" applyFill="1" applyBorder="1" applyAlignment="1">
      <alignment horizontal="center" vertical="center" wrapText="1"/>
    </xf>
    <xf numFmtId="0" fontId="2" fillId="2" borderId="11" xfId="0" applyFont="1" applyFill="1" applyBorder="1" applyAlignment="1">
      <alignment horizontal="center" vertical="center" wrapText="1"/>
    </xf>
    <xf numFmtId="0" fontId="2" fillId="2" borderId="16" xfId="0" applyFont="1" applyFill="1" applyBorder="1" applyAlignment="1">
      <alignment horizontal="center" vertical="center" wrapText="1"/>
    </xf>
    <xf numFmtId="0" fontId="2" fillId="2" borderId="12" xfId="0" applyFont="1" applyFill="1" applyBorder="1" applyAlignment="1">
      <alignment horizontal="center" vertical="center" wrapText="1"/>
    </xf>
    <xf numFmtId="0" fontId="2" fillId="2" borderId="13" xfId="0" applyFont="1" applyFill="1" applyBorder="1" applyAlignment="1">
      <alignment horizontal="center" vertical="center" wrapText="1"/>
    </xf>
    <xf numFmtId="0" fontId="2" fillId="2" borderId="14" xfId="0" applyFont="1" applyFill="1" applyBorder="1" applyAlignment="1">
      <alignment horizontal="center" vertical="center" wrapText="1"/>
    </xf>
    <xf numFmtId="0" fontId="2" fillId="2" borderId="7" xfId="0" applyFont="1" applyFill="1" applyBorder="1" applyAlignment="1">
      <alignment horizontal="center" vertical="center" wrapText="1"/>
    </xf>
    <xf numFmtId="0" fontId="2" fillId="2" borderId="8" xfId="0" applyFont="1" applyFill="1" applyBorder="1" applyAlignment="1">
      <alignment horizontal="center" vertical="center" wrapText="1"/>
    </xf>
    <xf numFmtId="0" fontId="2" fillId="2" borderId="9" xfId="0" applyFont="1" applyFill="1" applyBorder="1" applyAlignment="1">
      <alignment horizontal="center" vertical="center" wrapText="1"/>
    </xf>
    <xf numFmtId="0" fontId="2" fillId="2" borderId="5" xfId="0" applyFont="1" applyFill="1" applyBorder="1" applyAlignment="1">
      <alignment horizontal="center" vertical="center" wrapText="1"/>
    </xf>
    <xf numFmtId="0" fontId="2" fillId="2" borderId="6" xfId="0" applyFont="1" applyFill="1" applyBorder="1" applyAlignment="1">
      <alignment horizontal="center" vertical="center" wrapText="1"/>
    </xf>
    <xf numFmtId="0" fontId="2" fillId="2" borderId="18" xfId="0" applyFont="1" applyFill="1" applyBorder="1" applyAlignment="1">
      <alignment horizontal="center" vertical="center" wrapText="1"/>
    </xf>
    <xf numFmtId="0" fontId="2" fillId="2" borderId="25" xfId="0" applyFont="1" applyFill="1" applyBorder="1" applyAlignment="1">
      <alignment horizontal="center" vertical="center" wrapText="1"/>
    </xf>
    <xf numFmtId="0" fontId="2" fillId="2" borderId="2" xfId="0" applyFont="1" applyFill="1" applyBorder="1" applyAlignment="1">
      <alignment horizontal="center" vertical="center" wrapText="1"/>
    </xf>
    <xf numFmtId="0" fontId="2" fillId="2" borderId="26" xfId="0" applyFont="1" applyFill="1" applyBorder="1" applyAlignment="1">
      <alignment horizontal="center" vertical="center" wrapText="1"/>
    </xf>
    <xf numFmtId="0" fontId="2" fillId="2" borderId="3" xfId="0" applyFont="1" applyFill="1" applyBorder="1" applyAlignment="1">
      <alignment horizontal="center" vertical="center" wrapText="1"/>
    </xf>
    <xf numFmtId="0" fontId="2" fillId="2" borderId="19" xfId="0" applyFont="1" applyFill="1" applyBorder="1" applyAlignment="1">
      <alignment horizontal="center" vertical="center" wrapText="1"/>
    </xf>
    <xf numFmtId="0" fontId="2" fillId="2" borderId="21" xfId="0" applyFont="1" applyFill="1" applyBorder="1" applyAlignment="1">
      <alignment horizontal="center" vertical="center" wrapText="1"/>
    </xf>
    <xf numFmtId="0" fontId="2" fillId="2" borderId="31" xfId="0" applyFont="1" applyFill="1" applyBorder="1" applyAlignment="1">
      <alignment horizontal="center" vertical="center" wrapText="1"/>
    </xf>
    <xf numFmtId="0" fontId="2" fillId="2" borderId="32" xfId="0" applyFont="1" applyFill="1" applyBorder="1" applyAlignment="1">
      <alignment horizontal="center" vertical="center" wrapText="1"/>
    </xf>
    <xf numFmtId="0" fontId="2" fillId="2" borderId="30" xfId="0" applyFont="1" applyFill="1" applyBorder="1" applyAlignment="1">
      <alignment horizontal="center" vertical="center" wrapText="1"/>
    </xf>
    <xf numFmtId="0" fontId="2" fillId="2" borderId="33" xfId="0" applyFont="1" applyFill="1" applyBorder="1" applyAlignment="1">
      <alignment horizontal="center" vertical="center" wrapText="1"/>
    </xf>
    <xf numFmtId="0" fontId="2" fillId="2" borderId="34" xfId="0" applyFont="1" applyFill="1" applyBorder="1" applyAlignment="1">
      <alignment horizontal="center" vertical="center" wrapText="1"/>
    </xf>
    <xf numFmtId="0" fontId="2" fillId="2" borderId="35" xfId="0" applyFont="1" applyFill="1" applyBorder="1" applyAlignment="1">
      <alignment horizontal="center" vertical="center" wrapText="1"/>
    </xf>
    <xf numFmtId="0" fontId="2" fillId="2" borderId="39" xfId="0" applyFont="1" applyFill="1" applyBorder="1" applyAlignment="1">
      <alignment horizontal="center" vertical="center" wrapText="1"/>
    </xf>
    <xf numFmtId="0" fontId="2" fillId="2" borderId="40" xfId="0" applyFont="1" applyFill="1" applyBorder="1" applyAlignment="1">
      <alignment horizontal="center" vertical="center" wrapText="1"/>
    </xf>
    <xf numFmtId="0" fontId="2" fillId="2" borderId="47" xfId="0" applyFont="1" applyFill="1" applyBorder="1" applyAlignment="1">
      <alignment horizontal="center" vertical="center" wrapText="1"/>
    </xf>
    <xf numFmtId="0" fontId="2" fillId="2" borderId="48" xfId="0" applyFont="1" applyFill="1" applyBorder="1" applyAlignment="1">
      <alignment horizontal="center" vertical="center" wrapText="1"/>
    </xf>
    <xf numFmtId="0" fontId="2" fillId="2" borderId="49" xfId="0" applyFont="1" applyFill="1" applyBorder="1" applyAlignment="1">
      <alignment horizontal="center" vertical="center" wrapText="1"/>
    </xf>
    <xf numFmtId="0" fontId="5" fillId="3" borderId="20" xfId="0" applyFont="1" applyFill="1" applyBorder="1" applyAlignment="1">
      <alignment horizontal="center" vertical="center" wrapText="1"/>
    </xf>
    <xf numFmtId="0" fontId="5" fillId="3" borderId="9" xfId="0" applyFont="1" applyFill="1" applyBorder="1" applyAlignment="1">
      <alignment horizontal="center" vertical="center" wrapText="1"/>
    </xf>
    <xf numFmtId="0" fontId="5" fillId="3" borderId="18" xfId="0" applyFont="1" applyFill="1" applyBorder="1" applyAlignment="1">
      <alignment horizontal="center" vertical="center" wrapText="1"/>
    </xf>
    <xf numFmtId="0" fontId="5" fillId="3" borderId="52" xfId="0" applyFont="1" applyFill="1" applyBorder="1" applyAlignment="1">
      <alignment horizontal="center" vertical="center" wrapText="1"/>
    </xf>
  </cellXfs>
  <cellStyles count="2">
    <cellStyle name="Hyperlink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theme" Target="theme/theme1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B24"/>
  <sheetViews>
    <sheetView showGridLines="0" tabSelected="1" zoomScaleNormal="100" workbookViewId="0">
      <selection activeCell="B1" sqref="B1"/>
    </sheetView>
  </sheetViews>
  <sheetFormatPr defaultRowHeight="15"/>
  <cols>
    <col min="1" max="1" width="3.42578125" style="74" customWidth="1"/>
    <col min="2" max="2" width="30" customWidth="1"/>
  </cols>
  <sheetData>
    <row r="1" spans="1:2" ht="18">
      <c r="B1" s="1" t="s">
        <v>74</v>
      </c>
    </row>
    <row r="2" spans="1:2" ht="18">
      <c r="B2" s="1" t="s">
        <v>109</v>
      </c>
    </row>
    <row r="4" spans="1:2" ht="18">
      <c r="B4" s="1" t="s">
        <v>75</v>
      </c>
    </row>
    <row r="6" spans="1:2" ht="19.5" customHeight="1">
      <c r="A6" s="97" t="s">
        <v>76</v>
      </c>
      <c r="B6" s="80" t="str">
        <f>Amostra!B4</f>
        <v>Quadro 0. Resumo da Amostra e das Respostas</v>
      </c>
    </row>
    <row r="7" spans="1:2" ht="6.95" customHeight="1">
      <c r="B7" s="75"/>
    </row>
    <row r="8" spans="1:2" ht="19.5" customHeight="1">
      <c r="A8" s="97" t="s">
        <v>76</v>
      </c>
      <c r="B8" s="80" t="str">
        <f>'Q1'!B4</f>
        <v>Quadro 1. Qual a situação que melhor descreve a sua empresa nesta semana?</v>
      </c>
    </row>
    <row r="9" spans="1:2" ht="19.5" customHeight="1">
      <c r="A9" s="97" t="s">
        <v>76</v>
      </c>
      <c r="B9" s="80" t="str">
        <f>'Q2'!B4</f>
        <v>Quadro 2. Nesta semana, a pandemia COVID-19 está a ter um impacto no volume de negócios da sua empresa?</v>
      </c>
    </row>
    <row r="10" spans="1:2" ht="19.5" customHeight="1">
      <c r="A10" s="97" t="s">
        <v>76</v>
      </c>
      <c r="B10" s="80" t="s">
        <v>81</v>
      </c>
    </row>
    <row r="11" spans="1:2" ht="19.5" customHeight="1">
      <c r="A11" s="97" t="s">
        <v>76</v>
      </c>
      <c r="B11" s="80" t="s">
        <v>82</v>
      </c>
    </row>
    <row r="12" spans="1:2" ht="19.5" customHeight="1">
      <c r="A12" s="97" t="s">
        <v>76</v>
      </c>
      <c r="B12" s="80" t="s">
        <v>83</v>
      </c>
    </row>
    <row r="13" spans="1:2" ht="19.5" customHeight="1">
      <c r="A13" s="97" t="s">
        <v>76</v>
      </c>
      <c r="B13" s="80" t="s">
        <v>84</v>
      </c>
    </row>
    <row r="14" spans="1:2" ht="19.5" customHeight="1">
      <c r="A14" s="97" t="s">
        <v>76</v>
      </c>
      <c r="B14" s="80" t="s">
        <v>85</v>
      </c>
    </row>
    <row r="15" spans="1:2" ht="19.5" customHeight="1">
      <c r="A15" s="97" t="s">
        <v>76</v>
      </c>
      <c r="B15" s="80" t="s">
        <v>86</v>
      </c>
    </row>
    <row r="16" spans="1:2" ht="19.5" customHeight="1">
      <c r="A16" s="97" t="s">
        <v>76</v>
      </c>
      <c r="B16" s="80" t="str">
        <f>Q5A!B4</f>
        <v>Quadro 5A. Tendo em conta a resposta à pergunta anterior, como caracteriza a relevância das seguintes situações para a redução do número de pessoas ao serviço efetivamente a trabalhar?</v>
      </c>
    </row>
    <row r="17" spans="1:2" ht="19.5" customHeight="1">
      <c r="A17" s="97" t="s">
        <v>76</v>
      </c>
      <c r="B17" s="80" t="str">
        <f>Q5B!B4</f>
        <v>Quadro 5B. Relativamente ao pessoal ao serviço efetivamente a trabalhar, indique a percentagem de pessoas em teletrabalho:</v>
      </c>
    </row>
    <row r="18" spans="1:2" ht="19.5" customHeight="1">
      <c r="A18" s="97" t="s">
        <v>76</v>
      </c>
      <c r="B18" s="80" t="s">
        <v>87</v>
      </c>
    </row>
    <row r="19" spans="1:2" ht="19.5" customHeight="1">
      <c r="A19" s="97" t="s">
        <v>76</v>
      </c>
      <c r="B19" s="80" t="s">
        <v>88</v>
      </c>
    </row>
    <row r="20" spans="1:2" ht="19.5" customHeight="1">
      <c r="A20" s="97" t="s">
        <v>76</v>
      </c>
      <c r="B20" s="80" t="s">
        <v>89</v>
      </c>
    </row>
    <row r="21" spans="1:2" ht="19.5" customHeight="1">
      <c r="A21" s="97" t="s">
        <v>76</v>
      </c>
      <c r="B21" s="80" t="s">
        <v>90</v>
      </c>
    </row>
    <row r="22" spans="1:2" ht="6.95" customHeight="1">
      <c r="B22" s="75"/>
    </row>
    <row r="23" spans="1:2" ht="19.5" customHeight="1">
      <c r="A23" s="97" t="s">
        <v>76</v>
      </c>
      <c r="B23" s="80" t="s">
        <v>91</v>
      </c>
    </row>
    <row r="24" spans="1:2">
      <c r="B24" s="76"/>
    </row>
  </sheetData>
  <hyperlinks>
    <hyperlink ref="B6" location="Amostra!A1" display="Amostra!A1"/>
    <hyperlink ref="B8" location="'Q1'!A1" display="'Q1'!A1"/>
    <hyperlink ref="B9" location="'Q2'!A1" display="'Q2'!A1"/>
    <hyperlink ref="B10" location="'Q21'!A1" display="'Q21'!A1"/>
    <hyperlink ref="B11" location="'Q31'!A1" display="'Q31'!A1"/>
    <hyperlink ref="B12" location="'Q32'!A1" display="'Q32'!A1"/>
    <hyperlink ref="B13" location="'Q4'!A1" display="'Q4'!A1"/>
    <hyperlink ref="B14" location="'Q41'!A1" display="'Q41'!A1"/>
    <hyperlink ref="B15" location="'Q5'!A1" display="'Q5'!A1"/>
    <hyperlink ref="B18" location="'Q6'!A1" display="'Q6'!A1"/>
    <hyperlink ref="B19" location="'Q8'!A1" display="'Q8'!A1"/>
    <hyperlink ref="B20" location="'Q81'!A1" display="'Q81'!A1"/>
    <hyperlink ref="B21" location="'Q82'!A1" display="'Q82'!A1"/>
    <hyperlink ref="B23" location="Nota!A1" display="Nota!A1"/>
    <hyperlink ref="B16" location="Q5A!A1" display="Q5A!A1"/>
    <hyperlink ref="B17" location="Q5B!A1" display="Q5B!A1"/>
  </hyperlinks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>
  <dimension ref="A1:BB26"/>
  <sheetViews>
    <sheetView showGridLines="0" zoomScaleNormal="100" workbookViewId="0">
      <selection activeCell="G2" sqref="G2:H2"/>
    </sheetView>
  </sheetViews>
  <sheetFormatPr defaultRowHeight="15"/>
  <cols>
    <col min="1" max="1" width="3.42578125" customWidth="1"/>
    <col min="2" max="2" width="28.28515625" customWidth="1"/>
    <col min="3" max="27" width="11.7109375" customWidth="1"/>
    <col min="28" max="28" width="3.42578125" customWidth="1"/>
    <col min="29" max="29" width="27.7109375" customWidth="1"/>
    <col min="30" max="54" width="8.7109375" customWidth="1"/>
  </cols>
  <sheetData>
    <row r="1" spans="1:54" ht="18">
      <c r="B1" s="1" t="s">
        <v>74</v>
      </c>
    </row>
    <row r="2" spans="1:54" ht="18">
      <c r="A2" s="74"/>
      <c r="B2" s="1" t="s">
        <v>109</v>
      </c>
      <c r="G2" s="99" t="s">
        <v>118</v>
      </c>
      <c r="H2" s="99"/>
    </row>
    <row r="3" spans="1:54">
      <c r="B3" s="77" t="s">
        <v>77</v>
      </c>
    </row>
    <row r="4" spans="1:54" ht="18" customHeight="1">
      <c r="B4" s="1" t="s">
        <v>110</v>
      </c>
      <c r="C4" s="1"/>
      <c r="D4" s="1"/>
      <c r="E4" s="1"/>
      <c r="F4" s="1"/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  <c r="AA4" s="1"/>
    </row>
    <row r="5" spans="1:54" ht="4.5" customHeight="1"/>
    <row r="6" spans="1:54" ht="15" customHeight="1">
      <c r="B6" s="20" t="s">
        <v>71</v>
      </c>
      <c r="AC6" s="2" t="s">
        <v>72</v>
      </c>
    </row>
    <row r="7" spans="1:54">
      <c r="B7" s="113" t="s">
        <v>0</v>
      </c>
      <c r="C7" s="113" t="s">
        <v>31</v>
      </c>
      <c r="D7" s="113"/>
      <c r="E7" s="113"/>
      <c r="F7" s="113"/>
      <c r="G7" s="114"/>
      <c r="H7" s="117" t="s">
        <v>32</v>
      </c>
      <c r="I7" s="113"/>
      <c r="J7" s="113"/>
      <c r="K7" s="113"/>
      <c r="L7" s="126"/>
      <c r="M7" s="127" t="s">
        <v>33</v>
      </c>
      <c r="N7" s="113"/>
      <c r="O7" s="113"/>
      <c r="P7" s="113"/>
      <c r="Q7" s="128"/>
      <c r="R7" s="127" t="s">
        <v>111</v>
      </c>
      <c r="S7" s="113"/>
      <c r="T7" s="113"/>
      <c r="U7" s="113"/>
      <c r="V7" s="128"/>
      <c r="W7" s="112" t="s">
        <v>112</v>
      </c>
      <c r="X7" s="113"/>
      <c r="Y7" s="113"/>
      <c r="Z7" s="113"/>
      <c r="AA7" s="113"/>
      <c r="AC7" s="118" t="s">
        <v>0</v>
      </c>
      <c r="AD7" s="116" t="s">
        <v>31</v>
      </c>
      <c r="AE7" s="120"/>
      <c r="AF7" s="120"/>
      <c r="AG7" s="120"/>
      <c r="AH7" s="121"/>
      <c r="AI7" s="122" t="s">
        <v>32</v>
      </c>
      <c r="AJ7" s="120"/>
      <c r="AK7" s="120"/>
      <c r="AL7" s="120"/>
      <c r="AM7" s="123"/>
      <c r="AN7" s="124" t="s">
        <v>33</v>
      </c>
      <c r="AO7" s="120"/>
      <c r="AP7" s="120"/>
      <c r="AQ7" s="120"/>
      <c r="AR7" s="125"/>
      <c r="AS7" s="124" t="s">
        <v>111</v>
      </c>
      <c r="AT7" s="120"/>
      <c r="AU7" s="120"/>
      <c r="AV7" s="120"/>
      <c r="AW7" s="125"/>
      <c r="AX7" s="120" t="s">
        <v>112</v>
      </c>
      <c r="AY7" s="120"/>
      <c r="AZ7" s="120"/>
      <c r="BA7" s="120"/>
      <c r="BB7" s="112"/>
    </row>
    <row r="8" spans="1:54" ht="33.75">
      <c r="B8" s="115"/>
      <c r="C8" s="95" t="s">
        <v>113</v>
      </c>
      <c r="D8" s="95" t="s">
        <v>114</v>
      </c>
      <c r="E8" s="95" t="s">
        <v>115</v>
      </c>
      <c r="F8" s="95" t="s">
        <v>29</v>
      </c>
      <c r="G8" s="36" t="s">
        <v>30</v>
      </c>
      <c r="H8" s="29" t="s">
        <v>113</v>
      </c>
      <c r="I8" s="95" t="s">
        <v>114</v>
      </c>
      <c r="J8" s="95" t="s">
        <v>115</v>
      </c>
      <c r="K8" s="95" t="s">
        <v>29</v>
      </c>
      <c r="L8" s="41" t="s">
        <v>30</v>
      </c>
      <c r="M8" s="49" t="s">
        <v>113</v>
      </c>
      <c r="N8" s="95" t="s">
        <v>114</v>
      </c>
      <c r="O8" s="95" t="s">
        <v>115</v>
      </c>
      <c r="P8" s="95" t="s">
        <v>29</v>
      </c>
      <c r="Q8" s="50" t="s">
        <v>30</v>
      </c>
      <c r="R8" s="49" t="s">
        <v>113</v>
      </c>
      <c r="S8" s="95" t="s">
        <v>114</v>
      </c>
      <c r="T8" s="95" t="s">
        <v>115</v>
      </c>
      <c r="U8" s="95" t="s">
        <v>29</v>
      </c>
      <c r="V8" s="50" t="s">
        <v>30</v>
      </c>
      <c r="W8" s="94" t="s">
        <v>113</v>
      </c>
      <c r="X8" s="95" t="s">
        <v>114</v>
      </c>
      <c r="Y8" s="95" t="s">
        <v>115</v>
      </c>
      <c r="Z8" s="95" t="s">
        <v>29</v>
      </c>
      <c r="AA8" s="95" t="s">
        <v>30</v>
      </c>
      <c r="AC8" s="119"/>
      <c r="AD8" s="95" t="s">
        <v>113</v>
      </c>
      <c r="AE8" s="95" t="s">
        <v>114</v>
      </c>
      <c r="AF8" s="95" t="s">
        <v>115</v>
      </c>
      <c r="AG8" s="95" t="s">
        <v>29</v>
      </c>
      <c r="AH8" s="36" t="s">
        <v>30</v>
      </c>
      <c r="AI8" s="29" t="s">
        <v>113</v>
      </c>
      <c r="AJ8" s="95" t="s">
        <v>114</v>
      </c>
      <c r="AK8" s="95" t="s">
        <v>115</v>
      </c>
      <c r="AL8" s="95" t="s">
        <v>29</v>
      </c>
      <c r="AM8" s="41" t="s">
        <v>30</v>
      </c>
      <c r="AN8" s="49" t="s">
        <v>113</v>
      </c>
      <c r="AO8" s="95" t="s">
        <v>114</v>
      </c>
      <c r="AP8" s="95" t="s">
        <v>115</v>
      </c>
      <c r="AQ8" s="95" t="s">
        <v>29</v>
      </c>
      <c r="AR8" s="50" t="s">
        <v>30</v>
      </c>
      <c r="AS8" s="49" t="s">
        <v>113</v>
      </c>
      <c r="AT8" s="95" t="s">
        <v>114</v>
      </c>
      <c r="AU8" s="95" t="s">
        <v>115</v>
      </c>
      <c r="AV8" s="95" t="s">
        <v>29</v>
      </c>
      <c r="AW8" s="50" t="s">
        <v>30</v>
      </c>
      <c r="AX8" s="94" t="s">
        <v>113</v>
      </c>
      <c r="AY8" s="95" t="s">
        <v>114</v>
      </c>
      <c r="AZ8" s="95" t="s">
        <v>115</v>
      </c>
      <c r="BA8" s="95" t="s">
        <v>29</v>
      </c>
      <c r="BB8" s="95" t="s">
        <v>30</v>
      </c>
    </row>
    <row r="9" spans="1:54">
      <c r="B9" s="4" t="s">
        <v>4</v>
      </c>
      <c r="C9" s="5"/>
      <c r="D9" s="5"/>
      <c r="E9" s="5"/>
      <c r="F9" s="5"/>
      <c r="G9" s="37"/>
      <c r="H9" s="30"/>
      <c r="I9" s="5"/>
      <c r="J9" s="5"/>
      <c r="K9" s="5"/>
      <c r="L9" s="42"/>
      <c r="M9" s="51"/>
      <c r="N9" s="5"/>
      <c r="O9" s="5"/>
      <c r="P9" s="5"/>
      <c r="Q9" s="52"/>
      <c r="R9" s="51"/>
      <c r="S9" s="5"/>
      <c r="T9" s="5"/>
      <c r="U9" s="5"/>
      <c r="V9" s="52"/>
      <c r="W9" s="5"/>
      <c r="X9" s="5"/>
      <c r="Y9" s="5"/>
      <c r="Z9" s="5"/>
      <c r="AA9" s="5"/>
      <c r="AC9" s="4" t="s">
        <v>4</v>
      </c>
      <c r="AD9" s="5"/>
      <c r="AE9" s="5"/>
      <c r="AF9" s="5"/>
      <c r="AG9" s="5"/>
      <c r="AH9" s="37"/>
      <c r="AI9" s="30"/>
      <c r="AJ9" s="5"/>
      <c r="AK9" s="5"/>
      <c r="AL9" s="5"/>
      <c r="AM9" s="42"/>
      <c r="AN9" s="51"/>
      <c r="AO9" s="5"/>
      <c r="AP9" s="5"/>
      <c r="AQ9" s="5"/>
      <c r="AR9" s="52"/>
      <c r="AS9" s="51"/>
      <c r="AT9" s="5"/>
      <c r="AU9" s="5"/>
      <c r="AV9" s="5"/>
      <c r="AW9" s="52"/>
      <c r="AX9" s="5"/>
      <c r="AY9" s="5"/>
      <c r="AZ9" s="5"/>
      <c r="BA9" s="5"/>
      <c r="BB9" s="5"/>
    </row>
    <row r="10" spans="1:54">
      <c r="B10" s="6" t="s">
        <v>4</v>
      </c>
      <c r="C10" s="7">
        <v>1385</v>
      </c>
      <c r="D10" s="7">
        <v>298</v>
      </c>
      <c r="E10" s="7">
        <v>136</v>
      </c>
      <c r="F10" s="7">
        <v>135</v>
      </c>
      <c r="G10" s="61">
        <v>1028</v>
      </c>
      <c r="H10" s="31">
        <v>49</v>
      </c>
      <c r="I10" s="7">
        <v>102</v>
      </c>
      <c r="J10" s="7">
        <v>368</v>
      </c>
      <c r="K10" s="7">
        <v>222</v>
      </c>
      <c r="L10" s="64">
        <v>2241</v>
      </c>
      <c r="M10" s="67">
        <v>139</v>
      </c>
      <c r="N10" s="7">
        <v>246</v>
      </c>
      <c r="O10" s="7">
        <v>451</v>
      </c>
      <c r="P10" s="7">
        <v>255</v>
      </c>
      <c r="Q10" s="68">
        <v>1891</v>
      </c>
      <c r="R10" s="67">
        <v>417</v>
      </c>
      <c r="S10" s="7">
        <v>604</v>
      </c>
      <c r="T10" s="7">
        <v>726</v>
      </c>
      <c r="U10" s="7">
        <v>206</v>
      </c>
      <c r="V10" s="68">
        <v>1029</v>
      </c>
      <c r="W10" s="59">
        <v>171</v>
      </c>
      <c r="X10" s="7">
        <v>220</v>
      </c>
      <c r="Y10" s="7">
        <v>343</v>
      </c>
      <c r="Z10" s="7">
        <v>441</v>
      </c>
      <c r="AA10" s="7">
        <v>1807</v>
      </c>
      <c r="AC10" s="6" t="s">
        <v>4</v>
      </c>
      <c r="AD10" s="11">
        <f>C10/(C10+D10+E10+F10+G10)*100</f>
        <v>46.445338698859828</v>
      </c>
      <c r="AE10" s="11">
        <f>D10/(D10+E10+F10+G10+C10)*100</f>
        <v>9.9932930918846399</v>
      </c>
      <c r="AF10" s="11">
        <f>E10/(E10+F10+G10+D10+C10)*100</f>
        <v>4.5606975184439973</v>
      </c>
      <c r="AG10" s="11">
        <f>F10/(F10+G10+E10+D10+C10)*100</f>
        <v>4.5271629778672029</v>
      </c>
      <c r="AH10" s="38">
        <f>G10/(G10+F10+E10+D10+C10)*100</f>
        <v>34.473507712944333</v>
      </c>
      <c r="AI10" s="43">
        <f>H10/(H10+I10+J10+K10+L10)*100</f>
        <v>1.643192488262911</v>
      </c>
      <c r="AJ10" s="11">
        <f>I10/(I10+J10+K10+L10+H10)*100</f>
        <v>3.4205231388329982</v>
      </c>
      <c r="AK10" s="11">
        <f>J10/(J10+K10+L10+I10+H10)*100</f>
        <v>12.340710932260228</v>
      </c>
      <c r="AL10" s="11">
        <f>K10/(K10+L10+J10+I10+H10)*100</f>
        <v>7.4446680080482901</v>
      </c>
      <c r="AM10" s="44">
        <f>L10/(L10+K10+J10+I10+H10)*100</f>
        <v>75.150905432595579</v>
      </c>
      <c r="AN10" s="53">
        <f>M10/(M10+N10+O10+P10+Q10)*100</f>
        <v>4.6613011401743796</v>
      </c>
      <c r="AO10" s="11">
        <f>N10/(N10+O10+P10+Q10+M10)*100</f>
        <v>8.2494969818913475</v>
      </c>
      <c r="AP10" s="11">
        <f>O10/(O10+P10+Q10+N10+M10)*100</f>
        <v>15.124077800134138</v>
      </c>
      <c r="AQ10" s="11">
        <f>P10/(P10+Q10+O10+N10+M10)*100</f>
        <v>8.5513078470824961</v>
      </c>
      <c r="AR10" s="54">
        <f>Q10/(Q10+P10+O10+N10+M10)*100</f>
        <v>63.413816230717636</v>
      </c>
      <c r="AS10" s="53">
        <f>R10/(R10+S10+T10+U10+V10)*100</f>
        <v>13.98390342052314</v>
      </c>
      <c r="AT10" s="11">
        <f>S10/(S10+T10+U10+V10+R10)*100</f>
        <v>20.254862508383635</v>
      </c>
      <c r="AU10" s="11">
        <f>T10/(T10+U10+V10+S10+R10)*100</f>
        <v>24.346076458752517</v>
      </c>
      <c r="AV10" s="11">
        <f>U10/(U10+V10+T10+S10+R10)*100</f>
        <v>6.9081153588195843</v>
      </c>
      <c r="AW10" s="54">
        <f>V10/(V10+U10+T10+S10+R10)*100</f>
        <v>34.507042253521128</v>
      </c>
      <c r="AX10" s="34">
        <f>W10/(W10+X10+Y10+Z10+AA10)*100</f>
        <v>5.7344064386317912</v>
      </c>
      <c r="AY10" s="11">
        <f>X10/(X10+Y10+Z10+AA10+W10)*100</f>
        <v>7.3775989268947022</v>
      </c>
      <c r="AZ10" s="11">
        <f>Y10/(Y10+Z10+AA10+X10+W10)*100</f>
        <v>11.502347417840376</v>
      </c>
      <c r="BA10" s="11">
        <f>Z10/(Z10+AA10+Y10+X10+W10)*100</f>
        <v>14.788732394366196</v>
      </c>
      <c r="BB10" s="11">
        <f>AA10/(AA10+Z10+Y10+X10+W10)*100</f>
        <v>60.596914822266932</v>
      </c>
    </row>
    <row r="11" spans="1:54">
      <c r="B11" s="4" t="s">
        <v>5</v>
      </c>
      <c r="C11" s="8"/>
      <c r="D11" s="8"/>
      <c r="E11" s="8"/>
      <c r="F11" s="8"/>
      <c r="G11" s="62"/>
      <c r="H11" s="32"/>
      <c r="I11" s="8"/>
      <c r="J11" s="8"/>
      <c r="K11" s="8"/>
      <c r="L11" s="65"/>
      <c r="M11" s="69"/>
      <c r="N11" s="8"/>
      <c r="O11" s="8"/>
      <c r="P11" s="8"/>
      <c r="Q11" s="70"/>
      <c r="R11" s="69"/>
      <c r="S11" s="8"/>
      <c r="T11" s="8"/>
      <c r="U11" s="8"/>
      <c r="V11" s="70"/>
      <c r="W11" s="8"/>
      <c r="X11" s="8"/>
      <c r="Y11" s="8"/>
      <c r="Z11" s="8"/>
      <c r="AA11" s="8"/>
      <c r="AC11" s="4" t="s">
        <v>5</v>
      </c>
      <c r="AD11" s="12"/>
      <c r="AE11" s="12"/>
      <c r="AF11" s="12"/>
      <c r="AG11" s="12"/>
      <c r="AH11" s="39"/>
      <c r="AI11" s="45"/>
      <c r="AJ11" s="12"/>
      <c r="AK11" s="12"/>
      <c r="AL11" s="12"/>
      <c r="AM11" s="46"/>
      <c r="AN11" s="55"/>
      <c r="AO11" s="12"/>
      <c r="AP11" s="12"/>
      <c r="AQ11" s="12"/>
      <c r="AR11" s="56"/>
      <c r="AS11" s="55"/>
      <c r="AT11" s="12"/>
      <c r="AU11" s="12"/>
      <c r="AV11" s="12"/>
      <c r="AW11" s="56"/>
      <c r="AX11" s="12"/>
      <c r="AY11" s="12"/>
      <c r="AZ11" s="12"/>
      <c r="BA11" s="12"/>
      <c r="BB11" s="12"/>
    </row>
    <row r="12" spans="1:54">
      <c r="B12" s="9" t="s">
        <v>6</v>
      </c>
      <c r="C12" s="10">
        <v>267</v>
      </c>
      <c r="D12" s="10">
        <v>62</v>
      </c>
      <c r="E12" s="10">
        <v>22</v>
      </c>
      <c r="F12" s="10">
        <v>29</v>
      </c>
      <c r="G12" s="63">
        <v>110</v>
      </c>
      <c r="H12" s="33">
        <v>11</v>
      </c>
      <c r="I12" s="10">
        <v>17</v>
      </c>
      <c r="J12" s="10">
        <v>29</v>
      </c>
      <c r="K12" s="10">
        <v>40</v>
      </c>
      <c r="L12" s="66">
        <v>393</v>
      </c>
      <c r="M12" s="71">
        <v>17</v>
      </c>
      <c r="N12" s="10">
        <v>26</v>
      </c>
      <c r="O12" s="10">
        <v>21</v>
      </c>
      <c r="P12" s="10">
        <v>38</v>
      </c>
      <c r="Q12" s="72">
        <v>388</v>
      </c>
      <c r="R12" s="71">
        <v>55</v>
      </c>
      <c r="S12" s="10">
        <v>66</v>
      </c>
      <c r="T12" s="10">
        <v>39</v>
      </c>
      <c r="U12" s="10">
        <v>41</v>
      </c>
      <c r="V12" s="72">
        <v>289</v>
      </c>
      <c r="W12" s="60">
        <v>19</v>
      </c>
      <c r="X12" s="10">
        <v>28</v>
      </c>
      <c r="Y12" s="10">
        <v>25</v>
      </c>
      <c r="Z12" s="10">
        <v>58</v>
      </c>
      <c r="AA12" s="10">
        <v>360</v>
      </c>
      <c r="AC12" s="9" t="s">
        <v>6</v>
      </c>
      <c r="AD12" s="13">
        <f>C12/(C12+D12+E12+F12+G12)*100</f>
        <v>54.489795918367342</v>
      </c>
      <c r="AE12" s="13">
        <f>D12/(D12+E12+F12+G12+C12)*100</f>
        <v>12.653061224489795</v>
      </c>
      <c r="AF12" s="13">
        <f>E12/(E12+F12+G12+D12+C12)*100</f>
        <v>4.4897959183673466</v>
      </c>
      <c r="AG12" s="13">
        <f>F12/(F12+G12+E12+D12+C12)*100</f>
        <v>5.9183673469387754</v>
      </c>
      <c r="AH12" s="40">
        <f>G12/(G12+F12+E12+D12+C12)*100</f>
        <v>22.448979591836736</v>
      </c>
      <c r="AI12" s="47">
        <f>H12/(H12+I12+J12+K12+L12)*100</f>
        <v>2.2448979591836733</v>
      </c>
      <c r="AJ12" s="13">
        <f>I12/(I12+J12+K12+L12+H12)*100</f>
        <v>3.4693877551020407</v>
      </c>
      <c r="AK12" s="13">
        <f>J12/(J12+K12+L12+I12+H12)*100</f>
        <v>5.9183673469387754</v>
      </c>
      <c r="AL12" s="13">
        <f>K12/(K12+L12+J12+I12+H12)*100</f>
        <v>8.1632653061224492</v>
      </c>
      <c r="AM12" s="48">
        <f>L12/(L12+K12+J12+I12+H12)*100</f>
        <v>80.204081632653057</v>
      </c>
      <c r="AN12" s="57">
        <f>M12/(M12+N12+O12+P12+Q12)*100</f>
        <v>3.4693877551020407</v>
      </c>
      <c r="AO12" s="13">
        <f>N12/(N12+O12+P12+Q12+M12)*100</f>
        <v>5.3061224489795915</v>
      </c>
      <c r="AP12" s="13">
        <f>O12/(O12+P12+Q12+N12+M12)*100</f>
        <v>4.2857142857142856</v>
      </c>
      <c r="AQ12" s="13">
        <f>P12/(P12+Q12+O12+N12+M12)*100</f>
        <v>7.7551020408163263</v>
      </c>
      <c r="AR12" s="58">
        <f>Q12/(Q12+P12+O12+N12+M12)*100</f>
        <v>79.183673469387756</v>
      </c>
      <c r="AS12" s="57">
        <f>R12/(R12+S12+T12+U12+V12)*100</f>
        <v>11.224489795918368</v>
      </c>
      <c r="AT12" s="13">
        <f>S12/(S12+T12+U12+V12+R12)*100</f>
        <v>13.469387755102041</v>
      </c>
      <c r="AU12" s="13">
        <f>T12/(T12+U12+V12+S12+R12)*100</f>
        <v>7.9591836734693873</v>
      </c>
      <c r="AV12" s="13">
        <f>U12/(U12+V12+T12+S12+R12)*100</f>
        <v>8.3673469387755102</v>
      </c>
      <c r="AW12" s="58">
        <f>V12/(V12+U12+T12+S12+R12)*100</f>
        <v>58.979591836734691</v>
      </c>
      <c r="AX12" s="35">
        <f>W12/(W12+X12+Y12+Z12+AA12)*100</f>
        <v>3.8775510204081631</v>
      </c>
      <c r="AY12" s="13">
        <f>X12/(X12+Y12+Z12+AA12+W12)*100</f>
        <v>5.7142857142857144</v>
      </c>
      <c r="AZ12" s="13">
        <f>Y12/(Y12+Z12+AA12+X12+W12)*100</f>
        <v>5.1020408163265305</v>
      </c>
      <c r="BA12" s="13">
        <f>Z12/(Z12+AA12+Y12+X12+W12)*100</f>
        <v>11.836734693877551</v>
      </c>
      <c r="BB12" s="13">
        <f>AA12/(AA12+Z12+Y12+X12+W12)*100</f>
        <v>73.469387755102048</v>
      </c>
    </row>
    <row r="13" spans="1:54">
      <c r="B13" s="9" t="s">
        <v>7</v>
      </c>
      <c r="C13" s="10">
        <v>469</v>
      </c>
      <c r="D13" s="10">
        <v>111</v>
      </c>
      <c r="E13" s="10">
        <v>49</v>
      </c>
      <c r="F13" s="10">
        <v>44</v>
      </c>
      <c r="G13" s="63">
        <v>351</v>
      </c>
      <c r="H13" s="33">
        <v>25</v>
      </c>
      <c r="I13" s="10">
        <v>38</v>
      </c>
      <c r="J13" s="10">
        <v>111</v>
      </c>
      <c r="K13" s="10">
        <v>59</v>
      </c>
      <c r="L13" s="66">
        <v>791</v>
      </c>
      <c r="M13" s="71">
        <v>49</v>
      </c>
      <c r="N13" s="10">
        <v>61</v>
      </c>
      <c r="O13" s="10">
        <v>123</v>
      </c>
      <c r="P13" s="10">
        <v>69</v>
      </c>
      <c r="Q13" s="72">
        <v>722</v>
      </c>
      <c r="R13" s="71">
        <v>138</v>
      </c>
      <c r="S13" s="10">
        <v>182</v>
      </c>
      <c r="T13" s="10">
        <v>225</v>
      </c>
      <c r="U13" s="10">
        <v>63</v>
      </c>
      <c r="V13" s="72">
        <v>416</v>
      </c>
      <c r="W13" s="60">
        <v>74</v>
      </c>
      <c r="X13" s="10">
        <v>72</v>
      </c>
      <c r="Y13" s="10">
        <v>107</v>
      </c>
      <c r="Z13" s="10">
        <v>116</v>
      </c>
      <c r="AA13" s="10">
        <v>655</v>
      </c>
      <c r="AC13" s="9" t="s">
        <v>7</v>
      </c>
      <c r="AD13" s="13">
        <f>C13/(C13+D13+E13+F13+G13)*100</f>
        <v>45.80078125</v>
      </c>
      <c r="AE13" s="13">
        <f>D13/(D13+E13+F13+G13+C13)*100</f>
        <v>10.83984375</v>
      </c>
      <c r="AF13" s="13">
        <f>E13/(E13+F13+G13+D13+C13)*100</f>
        <v>4.78515625</v>
      </c>
      <c r="AG13" s="13">
        <f>F13/(F13+G13+E13+D13+C13)*100</f>
        <v>4.296875</v>
      </c>
      <c r="AH13" s="40">
        <f>G13/(G13+F13+E13+D13+C13)*100</f>
        <v>34.27734375</v>
      </c>
      <c r="AI13" s="47">
        <f>H13/(H13+I13+J13+K13+L13)*100</f>
        <v>2.44140625</v>
      </c>
      <c r="AJ13" s="13">
        <f>I13/(I13+J13+K13+L13+H13)*100</f>
        <v>3.7109375</v>
      </c>
      <c r="AK13" s="13">
        <f>J13/(J13+K13+L13+I13+H13)*100</f>
        <v>10.83984375</v>
      </c>
      <c r="AL13" s="13">
        <f>K13/(K13+L13+J13+I13+H13)*100</f>
        <v>5.76171875</v>
      </c>
      <c r="AM13" s="48">
        <f>L13/(L13+K13+J13+I13+H13)*100</f>
        <v>77.24609375</v>
      </c>
      <c r="AN13" s="57">
        <f>M13/(M13+N13+O13+P13+Q13)*100</f>
        <v>4.78515625</v>
      </c>
      <c r="AO13" s="13">
        <f>N13/(N13+O13+P13+Q13+M13)*100</f>
        <v>5.95703125</v>
      </c>
      <c r="AP13" s="13">
        <f>O13/(O13+P13+Q13+N13+M13)*100</f>
        <v>12.01171875</v>
      </c>
      <c r="AQ13" s="13">
        <f>P13/(P13+Q13+O13+N13+M13)*100</f>
        <v>6.73828125</v>
      </c>
      <c r="AR13" s="58">
        <f>Q13/(Q13+P13+O13+N13+M13)*100</f>
        <v>70.5078125</v>
      </c>
      <c r="AS13" s="57">
        <f>R13/(R13+S13+T13+U13+V13)*100</f>
        <v>13.4765625</v>
      </c>
      <c r="AT13" s="13">
        <f>S13/(S13+T13+U13+V13+R13)*100</f>
        <v>17.7734375</v>
      </c>
      <c r="AU13" s="13">
        <f>T13/(T13+U13+V13+S13+R13)*100</f>
        <v>21.97265625</v>
      </c>
      <c r="AV13" s="13">
        <f>U13/(U13+V13+T13+S13+R13)*100</f>
        <v>6.15234375</v>
      </c>
      <c r="AW13" s="58">
        <f>V13/(V13+U13+T13+S13+R13)*100</f>
        <v>40.625</v>
      </c>
      <c r="AX13" s="35">
        <f>W13/(W13+X13+Y13+Z13+AA13)*100</f>
        <v>7.2265625</v>
      </c>
      <c r="AY13" s="13">
        <f>X13/(X13+Y13+Z13+AA13+W13)*100</f>
        <v>7.03125</v>
      </c>
      <c r="AZ13" s="13">
        <f>Y13/(Y13+Z13+AA13+X13+W13)*100</f>
        <v>10.44921875</v>
      </c>
      <c r="BA13" s="13">
        <f>Z13/(Z13+AA13+Y13+X13+W13)*100</f>
        <v>11.328125</v>
      </c>
      <c r="BB13" s="13">
        <f>AA13/(AA13+Z13+Y13+X13+W13)*100</f>
        <v>63.96484375</v>
      </c>
    </row>
    <row r="14" spans="1:54">
      <c r="B14" s="9" t="s">
        <v>8</v>
      </c>
      <c r="C14" s="10">
        <v>424</v>
      </c>
      <c r="D14" s="10">
        <v>74</v>
      </c>
      <c r="E14" s="10">
        <v>38</v>
      </c>
      <c r="F14" s="10">
        <v>45</v>
      </c>
      <c r="G14" s="63">
        <v>376</v>
      </c>
      <c r="H14" s="33">
        <v>7</v>
      </c>
      <c r="I14" s="10">
        <v>32</v>
      </c>
      <c r="J14" s="10">
        <v>130</v>
      </c>
      <c r="K14" s="10">
        <v>76</v>
      </c>
      <c r="L14" s="66">
        <v>712</v>
      </c>
      <c r="M14" s="71">
        <v>52</v>
      </c>
      <c r="N14" s="10">
        <v>86</v>
      </c>
      <c r="O14" s="10">
        <v>185</v>
      </c>
      <c r="P14" s="10">
        <v>97</v>
      </c>
      <c r="Q14" s="72">
        <v>537</v>
      </c>
      <c r="R14" s="71">
        <v>133</v>
      </c>
      <c r="S14" s="10">
        <v>225</v>
      </c>
      <c r="T14" s="10">
        <v>296</v>
      </c>
      <c r="U14" s="10">
        <v>62</v>
      </c>
      <c r="V14" s="72">
        <v>241</v>
      </c>
      <c r="W14" s="60">
        <v>47</v>
      </c>
      <c r="X14" s="10">
        <v>82</v>
      </c>
      <c r="Y14" s="10">
        <v>130</v>
      </c>
      <c r="Z14" s="10">
        <v>161</v>
      </c>
      <c r="AA14" s="10">
        <v>537</v>
      </c>
      <c r="AC14" s="9" t="s">
        <v>8</v>
      </c>
      <c r="AD14" s="13">
        <f>C14/(C14+D14+E14+F14+G14)*100</f>
        <v>44.305120167189131</v>
      </c>
      <c r="AE14" s="13">
        <f>D14/(D14+E14+F14+G14+C14)*100</f>
        <v>7.7324973876698007</v>
      </c>
      <c r="AF14" s="13">
        <f>E14/(E14+F14+G14+D14+C14)*100</f>
        <v>3.9707419017763845</v>
      </c>
      <c r="AG14" s="13">
        <f>F14/(F14+G14+E14+D14+C14)*100</f>
        <v>4.7021943573667713</v>
      </c>
      <c r="AH14" s="40">
        <f>G14/(G14+F14+E14+D14+C14)*100</f>
        <v>39.28944618599791</v>
      </c>
      <c r="AI14" s="47">
        <f>H14/(H14+I14+J14+K14+L14)*100</f>
        <v>0.73145245559038663</v>
      </c>
      <c r="AJ14" s="13">
        <f>I14/(I14+J14+K14+L14+H14)*100</f>
        <v>3.343782654127482</v>
      </c>
      <c r="AK14" s="13">
        <f>J14/(J14+K14+L14+I14+H14)*100</f>
        <v>13.584117032392895</v>
      </c>
      <c r="AL14" s="13">
        <f>K14/(K14+L14+J14+I14+H14)*100</f>
        <v>7.9414838035527691</v>
      </c>
      <c r="AM14" s="48">
        <f>L14/(L14+K14+J14+I14+H14)*100</f>
        <v>74.399164054336467</v>
      </c>
      <c r="AN14" s="57">
        <f>M14/(M14+N14+O14+P14+Q14)*100</f>
        <v>5.4336468129571571</v>
      </c>
      <c r="AO14" s="13">
        <f>N14/(N14+O14+P14+Q14+M14)*100</f>
        <v>8.9864158829676075</v>
      </c>
      <c r="AP14" s="13">
        <f>O14/(O14+P14+Q14+N14+M14)*100</f>
        <v>19.331243469174503</v>
      </c>
      <c r="AQ14" s="13">
        <f>P14/(P14+Q14+O14+N14+M14)*100</f>
        <v>10.13584117032393</v>
      </c>
      <c r="AR14" s="58">
        <f>Q14/(Q14+P14+O14+N14+M14)*100</f>
        <v>56.112852664576806</v>
      </c>
      <c r="AS14" s="57">
        <f>R14/(R14+S14+T14+U14+V14)*100</f>
        <v>13.897596656217345</v>
      </c>
      <c r="AT14" s="13">
        <f>S14/(S14+T14+U14+V14+R14)*100</f>
        <v>23.510971786833856</v>
      </c>
      <c r="AU14" s="13">
        <f>T14/(T14+U14+V14+S14+R14)*100</f>
        <v>30.929989550679203</v>
      </c>
      <c r="AV14" s="13">
        <f>U14/(U14+V14+T14+S14+R14)*100</f>
        <v>6.4785788923719956</v>
      </c>
      <c r="AW14" s="58">
        <f>V14/(V14+U14+T14+S14+R14)*100</f>
        <v>25.182863113897596</v>
      </c>
      <c r="AX14" s="35">
        <f>W14/(W14+X14+Y14+Z14+AA14)*100</f>
        <v>4.9111807732497388</v>
      </c>
      <c r="AY14" s="13">
        <f>X14/(X14+Y14+Z14+AA14+W14)*100</f>
        <v>8.5684430512016707</v>
      </c>
      <c r="AZ14" s="13">
        <f>Y14/(Y14+Z14+AA14+X14+W14)*100</f>
        <v>13.584117032392895</v>
      </c>
      <c r="BA14" s="13">
        <f>Z14/(Z14+AA14+Y14+X14+W14)*100</f>
        <v>16.823406478578892</v>
      </c>
      <c r="BB14" s="13">
        <f>AA14/(AA14+Z14+Y14+X14+W14)*100</f>
        <v>56.112852664576806</v>
      </c>
    </row>
    <row r="15" spans="1:54">
      <c r="B15" s="9" t="s">
        <v>9</v>
      </c>
      <c r="C15" s="10">
        <v>225</v>
      </c>
      <c r="D15" s="10">
        <v>51</v>
      </c>
      <c r="E15" s="10">
        <v>27</v>
      </c>
      <c r="F15" s="10">
        <v>17</v>
      </c>
      <c r="G15" s="63">
        <v>191</v>
      </c>
      <c r="H15" s="33">
        <v>6</v>
      </c>
      <c r="I15" s="10">
        <v>15</v>
      </c>
      <c r="J15" s="10">
        <v>98</v>
      </c>
      <c r="K15" s="10">
        <v>47</v>
      </c>
      <c r="L15" s="66">
        <v>345</v>
      </c>
      <c r="M15" s="71">
        <v>21</v>
      </c>
      <c r="N15" s="10">
        <v>73</v>
      </c>
      <c r="O15" s="10">
        <v>122</v>
      </c>
      <c r="P15" s="10">
        <v>51</v>
      </c>
      <c r="Q15" s="72">
        <v>244</v>
      </c>
      <c r="R15" s="71">
        <v>91</v>
      </c>
      <c r="S15" s="10">
        <v>131</v>
      </c>
      <c r="T15" s="10">
        <v>166</v>
      </c>
      <c r="U15" s="10">
        <v>40</v>
      </c>
      <c r="V15" s="72">
        <v>83</v>
      </c>
      <c r="W15" s="60">
        <v>31</v>
      </c>
      <c r="X15" s="10">
        <v>38</v>
      </c>
      <c r="Y15" s="10">
        <v>81</v>
      </c>
      <c r="Z15" s="10">
        <v>106</v>
      </c>
      <c r="AA15" s="10">
        <v>255</v>
      </c>
      <c r="AC15" s="9" t="s">
        <v>9</v>
      </c>
      <c r="AD15" s="13">
        <f>C15/(C15+D15+E15+F15+G15)*100</f>
        <v>44.031311154598825</v>
      </c>
      <c r="AE15" s="13">
        <f>D15/(D15+E15+F15+G15+C15)*100</f>
        <v>9.9804305283757326</v>
      </c>
      <c r="AF15" s="13">
        <f>E15/(E15+F15+G15+D15+C15)*100</f>
        <v>5.283757338551859</v>
      </c>
      <c r="AG15" s="13">
        <f>F15/(F15+G15+E15+D15+C15)*100</f>
        <v>3.3268101761252442</v>
      </c>
      <c r="AH15" s="40">
        <f>G15/(G15+F15+E15+D15+C15)*100</f>
        <v>37.377690802348333</v>
      </c>
      <c r="AI15" s="47">
        <f>H15/(H15+I15+J15+K15+L15)*100</f>
        <v>1.1741682974559686</v>
      </c>
      <c r="AJ15" s="13">
        <f>I15/(I15+J15+K15+L15+H15)*100</f>
        <v>2.9354207436399218</v>
      </c>
      <c r="AK15" s="13">
        <f>J15/(J15+K15+L15+I15+H15)*100</f>
        <v>19.17808219178082</v>
      </c>
      <c r="AL15" s="13">
        <f>K15/(K15+L15+J15+I15+H15)*100</f>
        <v>9.1976516634050878</v>
      </c>
      <c r="AM15" s="48">
        <f>L15/(L15+K15+J15+I15+H15)*100</f>
        <v>67.514677103718199</v>
      </c>
      <c r="AN15" s="57">
        <f>M15/(M15+N15+O15+P15+Q15)*100</f>
        <v>4.10958904109589</v>
      </c>
      <c r="AO15" s="13">
        <f>N15/(N15+O15+P15+Q15+M15)*100</f>
        <v>14.285714285714285</v>
      </c>
      <c r="AP15" s="13">
        <f>O15/(O15+P15+Q15+N15+M15)*100</f>
        <v>23.874755381604697</v>
      </c>
      <c r="AQ15" s="13">
        <f>P15/(P15+Q15+O15+N15+M15)*100</f>
        <v>9.9804305283757326</v>
      </c>
      <c r="AR15" s="58">
        <f>Q15/(Q15+P15+O15+N15+M15)*100</f>
        <v>47.749510763209393</v>
      </c>
      <c r="AS15" s="57">
        <f>R15/(R15+S15+T15+U15+V15)*100</f>
        <v>17.80821917808219</v>
      </c>
      <c r="AT15" s="13">
        <f>S15/(S15+T15+U15+V15+R15)*100</f>
        <v>25.636007827788649</v>
      </c>
      <c r="AU15" s="13">
        <f>T15/(T15+U15+V15+S15+R15)*100</f>
        <v>32.485322896281801</v>
      </c>
      <c r="AV15" s="13">
        <f>U15/(U15+V15+T15+S15+R15)*100</f>
        <v>7.8277886497064575</v>
      </c>
      <c r="AW15" s="58">
        <f>V15/(V15+U15+T15+S15+R15)*100</f>
        <v>16.2426614481409</v>
      </c>
      <c r="AX15" s="35">
        <f>W15/(W15+X15+Y15+Z15+AA15)*100</f>
        <v>6.0665362035225048</v>
      </c>
      <c r="AY15" s="13">
        <f>X15/(X15+Y15+Z15+AA15+W15)*100</f>
        <v>7.4363992172211351</v>
      </c>
      <c r="AZ15" s="13">
        <f>Y15/(Y15+Z15+AA15+X15+W15)*100</f>
        <v>15.851272015655576</v>
      </c>
      <c r="BA15" s="13">
        <f>Z15/(Z15+AA15+Y15+X15+W15)*100</f>
        <v>20.743639921722114</v>
      </c>
      <c r="BB15" s="13">
        <f>AA15/(AA15+Z15+Y15+X15+W15)*100</f>
        <v>49.902152641878665</v>
      </c>
    </row>
    <row r="16" spans="1:54">
      <c r="B16" s="4" t="s">
        <v>61</v>
      </c>
      <c r="C16" s="8"/>
      <c r="D16" s="8"/>
      <c r="E16" s="8"/>
      <c r="F16" s="8"/>
      <c r="G16" s="62"/>
      <c r="H16" s="32"/>
      <c r="I16" s="8"/>
      <c r="J16" s="8"/>
      <c r="K16" s="8"/>
      <c r="L16" s="65"/>
      <c r="M16" s="69"/>
      <c r="N16" s="8"/>
      <c r="O16" s="8"/>
      <c r="P16" s="8"/>
      <c r="Q16" s="70"/>
      <c r="R16" s="69"/>
      <c r="S16" s="8"/>
      <c r="T16" s="8"/>
      <c r="U16" s="8"/>
      <c r="V16" s="70"/>
      <c r="W16" s="8"/>
      <c r="X16" s="8"/>
      <c r="Y16" s="8"/>
      <c r="Z16" s="8"/>
      <c r="AA16" s="8"/>
      <c r="AC16" s="4" t="s">
        <v>61</v>
      </c>
      <c r="AD16" s="12"/>
      <c r="AE16" s="12"/>
      <c r="AF16" s="12"/>
      <c r="AG16" s="12"/>
      <c r="AH16" s="39"/>
      <c r="AI16" s="45"/>
      <c r="AJ16" s="12"/>
      <c r="AK16" s="12"/>
      <c r="AL16" s="12"/>
      <c r="AM16" s="46"/>
      <c r="AN16" s="55"/>
      <c r="AO16" s="12"/>
      <c r="AP16" s="12"/>
      <c r="AQ16" s="12"/>
      <c r="AR16" s="56"/>
      <c r="AS16" s="55"/>
      <c r="AT16" s="12"/>
      <c r="AU16" s="12"/>
      <c r="AV16" s="12"/>
      <c r="AW16" s="56"/>
      <c r="AX16" s="12"/>
      <c r="AY16" s="12"/>
      <c r="AZ16" s="12"/>
      <c r="BA16" s="12"/>
      <c r="BB16" s="12"/>
    </row>
    <row r="17" spans="2:54">
      <c r="B17" s="9" t="s">
        <v>54</v>
      </c>
      <c r="C17" s="10">
        <v>317</v>
      </c>
      <c r="D17" s="10">
        <v>60</v>
      </c>
      <c r="E17" s="10">
        <v>40</v>
      </c>
      <c r="F17" s="10">
        <v>38</v>
      </c>
      <c r="G17" s="63">
        <v>399</v>
      </c>
      <c r="H17" s="33">
        <v>9</v>
      </c>
      <c r="I17" s="10">
        <v>25</v>
      </c>
      <c r="J17" s="10">
        <v>98</v>
      </c>
      <c r="K17" s="10">
        <v>65</v>
      </c>
      <c r="L17" s="66">
        <v>657</v>
      </c>
      <c r="M17" s="71">
        <v>28</v>
      </c>
      <c r="N17" s="10">
        <v>61</v>
      </c>
      <c r="O17" s="10">
        <v>128</v>
      </c>
      <c r="P17" s="10">
        <v>71</v>
      </c>
      <c r="Q17" s="72">
        <v>566</v>
      </c>
      <c r="R17" s="71">
        <v>158</v>
      </c>
      <c r="S17" s="10">
        <v>225</v>
      </c>
      <c r="T17" s="10">
        <v>214</v>
      </c>
      <c r="U17" s="10">
        <v>47</v>
      </c>
      <c r="V17" s="72">
        <v>210</v>
      </c>
      <c r="W17" s="60">
        <v>52</v>
      </c>
      <c r="X17" s="10">
        <v>76</v>
      </c>
      <c r="Y17" s="10">
        <v>106</v>
      </c>
      <c r="Z17" s="10">
        <v>129</v>
      </c>
      <c r="AA17" s="10">
        <v>491</v>
      </c>
      <c r="AC17" s="9" t="s">
        <v>54</v>
      </c>
      <c r="AD17" s="13">
        <f t="shared" ref="AD17:AD23" si="0">C17/(C17+D17+E17+F17+G17)*100</f>
        <v>37.119437939110071</v>
      </c>
      <c r="AE17" s="13">
        <f t="shared" ref="AE17:AE23" si="1">D17/(D17+E17+F17+G17+C17)*100</f>
        <v>7.0257611241217797</v>
      </c>
      <c r="AF17" s="13">
        <f t="shared" ref="AF17:AF23" si="2">E17/(E17+F17+G17+D17+C17)*100</f>
        <v>4.6838407494145207</v>
      </c>
      <c r="AG17" s="13">
        <f t="shared" ref="AG17:AG23" si="3">F17/(F17+G17+E17+D17+C17)*100</f>
        <v>4.4496487119437944</v>
      </c>
      <c r="AH17" s="40">
        <f t="shared" ref="AH17:AH23" si="4">G17/(G17+F17+E17+D17+C17)*100</f>
        <v>46.721311475409841</v>
      </c>
      <c r="AI17" s="47">
        <f t="shared" ref="AI17:AI23" si="5">H17/(H17+I17+J17+K17+L17)*100</f>
        <v>1.053864168618267</v>
      </c>
      <c r="AJ17" s="13">
        <f t="shared" ref="AJ17:AJ23" si="6">I17/(I17+J17+K17+L17+H17)*100</f>
        <v>2.9274004683840751</v>
      </c>
      <c r="AK17" s="13">
        <f t="shared" ref="AK17:AK23" si="7">J17/(J17+K17+L17+I17+H17)*100</f>
        <v>11.475409836065573</v>
      </c>
      <c r="AL17" s="13">
        <f t="shared" ref="AL17:AL23" si="8">K17/(K17+L17+J17+I17+H17)*100</f>
        <v>7.6112412177985949</v>
      </c>
      <c r="AM17" s="48">
        <f t="shared" ref="AM17:AM23" si="9">L17/(L17+K17+J17+I17+H17)*100</f>
        <v>76.932084309133486</v>
      </c>
      <c r="AN17" s="57">
        <f t="shared" ref="AN17:AN23" si="10">M17/(M17+N17+O17+P17+Q17)*100</f>
        <v>3.278688524590164</v>
      </c>
      <c r="AO17" s="13">
        <f t="shared" ref="AO17:AO23" si="11">N17/(N17+O17+P17+Q17+M17)*100</f>
        <v>7.1428571428571423</v>
      </c>
      <c r="AP17" s="13">
        <f t="shared" ref="AP17:AP23" si="12">O17/(O17+P17+Q17+N17+M17)*100</f>
        <v>14.988290398126464</v>
      </c>
      <c r="AQ17" s="13">
        <f t="shared" ref="AQ17:AQ23" si="13">P17/(P17+Q17+O17+N17+M17)*100</f>
        <v>8.3138173302107727</v>
      </c>
      <c r="AR17" s="58">
        <f t="shared" ref="AR17:AR23" si="14">Q17/(Q17+P17+O17+N17+M17)*100</f>
        <v>66.276346604215448</v>
      </c>
      <c r="AS17" s="57">
        <f t="shared" ref="AS17:AS23" si="15">R17/(R17+S17+T17+U17+V17)*100</f>
        <v>18.501170960187356</v>
      </c>
      <c r="AT17" s="13">
        <f t="shared" ref="AT17:AT23" si="16">S17/(S17+T17+U17+V17+R17)*100</f>
        <v>26.346604215456676</v>
      </c>
      <c r="AU17" s="13">
        <f t="shared" ref="AU17:AU23" si="17">T17/(T17+U17+V17+S17+R17)*100</f>
        <v>25.05854800936768</v>
      </c>
      <c r="AV17" s="13">
        <f t="shared" ref="AV17:AV23" si="18">U17/(U17+V17+T17+S17+R17)*100</f>
        <v>5.5035128805620603</v>
      </c>
      <c r="AW17" s="58">
        <f t="shared" ref="AW17:AW23" si="19">V17/(V17+U17+T17+S17+R17)*100</f>
        <v>24.590163934426229</v>
      </c>
      <c r="AX17" s="35">
        <f t="shared" ref="AX17:AX23" si="20">W17/(W17+X17+Y17+Z17+AA17)*100</f>
        <v>6.0889929742388755</v>
      </c>
      <c r="AY17" s="13">
        <f t="shared" ref="AY17:AY23" si="21">X17/(X17+Y17+Z17+AA17+W17)*100</f>
        <v>8.8992974238875888</v>
      </c>
      <c r="AZ17" s="13">
        <f t="shared" ref="AZ17:AZ23" si="22">Y17/(Y17+Z17+AA17+X17+W17)*100</f>
        <v>12.412177985948478</v>
      </c>
      <c r="BA17" s="13">
        <f t="shared" ref="BA17:BA23" si="23">Z17/(Z17+AA17+Y17+X17+W17)*100</f>
        <v>15.105386416861826</v>
      </c>
      <c r="BB17" s="13">
        <f t="shared" ref="BB17:BB23" si="24">AA17/(AA17+Z17+Y17+X17+W17)*100</f>
        <v>57.494145199063226</v>
      </c>
    </row>
    <row r="18" spans="2:54">
      <c r="B18" s="9" t="s">
        <v>55</v>
      </c>
      <c r="C18" s="10">
        <v>88</v>
      </c>
      <c r="D18" s="10">
        <v>24</v>
      </c>
      <c r="E18" s="10">
        <v>21</v>
      </c>
      <c r="F18" s="10">
        <v>16</v>
      </c>
      <c r="G18" s="63">
        <v>130</v>
      </c>
      <c r="H18" s="33">
        <v>7</v>
      </c>
      <c r="I18" s="10">
        <v>22</v>
      </c>
      <c r="J18" s="10">
        <v>36</v>
      </c>
      <c r="K18" s="10">
        <v>25</v>
      </c>
      <c r="L18" s="66">
        <v>189</v>
      </c>
      <c r="M18" s="71">
        <v>11</v>
      </c>
      <c r="N18" s="10">
        <v>30</v>
      </c>
      <c r="O18" s="10">
        <v>43</v>
      </c>
      <c r="P18" s="10">
        <v>28</v>
      </c>
      <c r="Q18" s="72">
        <v>167</v>
      </c>
      <c r="R18" s="71">
        <v>45</v>
      </c>
      <c r="S18" s="10">
        <v>71</v>
      </c>
      <c r="T18" s="10">
        <v>68</v>
      </c>
      <c r="U18" s="10">
        <v>25</v>
      </c>
      <c r="V18" s="72">
        <v>70</v>
      </c>
      <c r="W18" s="60">
        <v>22</v>
      </c>
      <c r="X18" s="10">
        <v>28</v>
      </c>
      <c r="Y18" s="10">
        <v>40</v>
      </c>
      <c r="Z18" s="10">
        <v>46</v>
      </c>
      <c r="AA18" s="10">
        <v>143</v>
      </c>
      <c r="AC18" s="9" t="s">
        <v>55</v>
      </c>
      <c r="AD18" s="13">
        <f t="shared" si="0"/>
        <v>31.541218637992831</v>
      </c>
      <c r="AE18" s="13">
        <f t="shared" si="1"/>
        <v>8.6021505376344098</v>
      </c>
      <c r="AF18" s="13">
        <f t="shared" si="2"/>
        <v>7.5268817204301079</v>
      </c>
      <c r="AG18" s="13">
        <f t="shared" si="3"/>
        <v>5.7347670250896057</v>
      </c>
      <c r="AH18" s="40">
        <f t="shared" si="4"/>
        <v>46.59498207885305</v>
      </c>
      <c r="AI18" s="47">
        <f t="shared" si="5"/>
        <v>2.5089605734767026</v>
      </c>
      <c r="AJ18" s="13">
        <f t="shared" si="6"/>
        <v>7.8853046594982077</v>
      </c>
      <c r="AK18" s="13">
        <f t="shared" si="7"/>
        <v>12.903225806451612</v>
      </c>
      <c r="AL18" s="13">
        <f t="shared" si="8"/>
        <v>8.9605734767025087</v>
      </c>
      <c r="AM18" s="48">
        <f t="shared" si="9"/>
        <v>67.741935483870961</v>
      </c>
      <c r="AN18" s="57">
        <f t="shared" si="10"/>
        <v>3.9426523297491038</v>
      </c>
      <c r="AO18" s="13">
        <f t="shared" si="11"/>
        <v>10.75268817204301</v>
      </c>
      <c r="AP18" s="13">
        <f t="shared" si="12"/>
        <v>15.412186379928317</v>
      </c>
      <c r="AQ18" s="13">
        <f t="shared" si="13"/>
        <v>10.035842293906811</v>
      </c>
      <c r="AR18" s="58">
        <f t="shared" si="14"/>
        <v>59.856630824372758</v>
      </c>
      <c r="AS18" s="57">
        <f t="shared" si="15"/>
        <v>16.129032258064516</v>
      </c>
      <c r="AT18" s="13">
        <f t="shared" si="16"/>
        <v>25.448028673835125</v>
      </c>
      <c r="AU18" s="13">
        <f t="shared" si="17"/>
        <v>24.372759856630825</v>
      </c>
      <c r="AV18" s="13">
        <f t="shared" si="18"/>
        <v>8.9605734767025087</v>
      </c>
      <c r="AW18" s="58">
        <f t="shared" si="19"/>
        <v>25.089605734767023</v>
      </c>
      <c r="AX18" s="35">
        <f t="shared" si="20"/>
        <v>7.8853046594982077</v>
      </c>
      <c r="AY18" s="13">
        <f t="shared" si="21"/>
        <v>10.035842293906811</v>
      </c>
      <c r="AZ18" s="13">
        <f t="shared" si="22"/>
        <v>14.336917562724013</v>
      </c>
      <c r="BA18" s="13">
        <f t="shared" si="23"/>
        <v>16.487455197132618</v>
      </c>
      <c r="BB18" s="13">
        <f t="shared" si="24"/>
        <v>51.25448028673835</v>
      </c>
    </row>
    <row r="19" spans="2:54">
      <c r="B19" s="9" t="s">
        <v>56</v>
      </c>
      <c r="C19" s="10">
        <v>454</v>
      </c>
      <c r="D19" s="10">
        <v>110</v>
      </c>
      <c r="E19" s="10">
        <v>42</v>
      </c>
      <c r="F19" s="10">
        <v>45</v>
      </c>
      <c r="G19" s="63">
        <v>284</v>
      </c>
      <c r="H19" s="33">
        <v>11</v>
      </c>
      <c r="I19" s="10">
        <v>18</v>
      </c>
      <c r="J19" s="10">
        <v>109</v>
      </c>
      <c r="K19" s="10">
        <v>66</v>
      </c>
      <c r="L19" s="66">
        <v>731</v>
      </c>
      <c r="M19" s="71">
        <v>33</v>
      </c>
      <c r="N19" s="10">
        <v>67</v>
      </c>
      <c r="O19" s="10">
        <v>134</v>
      </c>
      <c r="P19" s="10">
        <v>81</v>
      </c>
      <c r="Q19" s="72">
        <v>620</v>
      </c>
      <c r="R19" s="71">
        <v>120</v>
      </c>
      <c r="S19" s="10">
        <v>156</v>
      </c>
      <c r="T19" s="10">
        <v>236</v>
      </c>
      <c r="U19" s="10">
        <v>75</v>
      </c>
      <c r="V19" s="72">
        <v>348</v>
      </c>
      <c r="W19" s="60">
        <v>49</v>
      </c>
      <c r="X19" s="10">
        <v>55</v>
      </c>
      <c r="Y19" s="10">
        <v>104</v>
      </c>
      <c r="Z19" s="10">
        <v>133</v>
      </c>
      <c r="AA19" s="10">
        <v>594</v>
      </c>
      <c r="AC19" s="9" t="s">
        <v>56</v>
      </c>
      <c r="AD19" s="13">
        <f t="shared" si="0"/>
        <v>48.55614973262032</v>
      </c>
      <c r="AE19" s="13">
        <f t="shared" si="1"/>
        <v>11.76470588235294</v>
      </c>
      <c r="AF19" s="13">
        <f t="shared" si="2"/>
        <v>4.4919786096256686</v>
      </c>
      <c r="AG19" s="13">
        <f t="shared" si="3"/>
        <v>4.8128342245989302</v>
      </c>
      <c r="AH19" s="40">
        <f t="shared" si="4"/>
        <v>30.374331550802143</v>
      </c>
      <c r="AI19" s="47">
        <f t="shared" si="5"/>
        <v>1.1764705882352942</v>
      </c>
      <c r="AJ19" s="13">
        <f t="shared" si="6"/>
        <v>1.9251336898395723</v>
      </c>
      <c r="AK19" s="13">
        <f t="shared" si="7"/>
        <v>11.657754010695188</v>
      </c>
      <c r="AL19" s="13">
        <f t="shared" si="8"/>
        <v>7.0588235294117645</v>
      </c>
      <c r="AM19" s="48">
        <f t="shared" si="9"/>
        <v>78.181818181818187</v>
      </c>
      <c r="AN19" s="57">
        <f t="shared" si="10"/>
        <v>3.5294117647058822</v>
      </c>
      <c r="AO19" s="13">
        <f t="shared" si="11"/>
        <v>7.1657754010695189</v>
      </c>
      <c r="AP19" s="13">
        <f t="shared" si="12"/>
        <v>14.331550802139038</v>
      </c>
      <c r="AQ19" s="13">
        <f t="shared" si="13"/>
        <v>8.663101604278074</v>
      </c>
      <c r="AR19" s="58">
        <f t="shared" si="14"/>
        <v>66.310160427807489</v>
      </c>
      <c r="AS19" s="57">
        <f t="shared" si="15"/>
        <v>12.834224598930483</v>
      </c>
      <c r="AT19" s="13">
        <f t="shared" si="16"/>
        <v>16.684491978609625</v>
      </c>
      <c r="AU19" s="13">
        <f t="shared" si="17"/>
        <v>25.240641711229944</v>
      </c>
      <c r="AV19" s="13">
        <f t="shared" si="18"/>
        <v>8.0213903743315509</v>
      </c>
      <c r="AW19" s="58">
        <f t="shared" si="19"/>
        <v>37.219251336898395</v>
      </c>
      <c r="AX19" s="35">
        <f t="shared" si="20"/>
        <v>5.2406417112299462</v>
      </c>
      <c r="AY19" s="13">
        <f t="shared" si="21"/>
        <v>5.8823529411764701</v>
      </c>
      <c r="AZ19" s="13">
        <f t="shared" si="22"/>
        <v>11.122994652406417</v>
      </c>
      <c r="BA19" s="13">
        <f t="shared" si="23"/>
        <v>14.224598930481283</v>
      </c>
      <c r="BB19" s="13">
        <f t="shared" si="24"/>
        <v>63.529411764705877</v>
      </c>
    </row>
    <row r="20" spans="2:54">
      <c r="B20" s="9" t="s">
        <v>57</v>
      </c>
      <c r="C20" s="10">
        <v>55</v>
      </c>
      <c r="D20" s="10">
        <v>16</v>
      </c>
      <c r="E20" s="10">
        <v>5</v>
      </c>
      <c r="F20" s="10">
        <v>2</v>
      </c>
      <c r="G20" s="63">
        <v>40</v>
      </c>
      <c r="H20" s="33">
        <v>2</v>
      </c>
      <c r="I20" s="10">
        <v>5</v>
      </c>
      <c r="J20" s="10">
        <v>23</v>
      </c>
      <c r="K20" s="10">
        <v>7</v>
      </c>
      <c r="L20" s="66">
        <v>81</v>
      </c>
      <c r="M20" s="71">
        <v>5</v>
      </c>
      <c r="N20" s="10">
        <v>16</v>
      </c>
      <c r="O20" s="10">
        <v>24</v>
      </c>
      <c r="P20" s="10">
        <v>5</v>
      </c>
      <c r="Q20" s="72">
        <v>68</v>
      </c>
      <c r="R20" s="71">
        <v>11</v>
      </c>
      <c r="S20" s="10">
        <v>22</v>
      </c>
      <c r="T20" s="10">
        <v>35</v>
      </c>
      <c r="U20" s="10">
        <v>4</v>
      </c>
      <c r="V20" s="72">
        <v>46</v>
      </c>
      <c r="W20" s="60">
        <v>6</v>
      </c>
      <c r="X20" s="10">
        <v>13</v>
      </c>
      <c r="Y20" s="10">
        <v>14</v>
      </c>
      <c r="Z20" s="10">
        <v>18</v>
      </c>
      <c r="AA20" s="10">
        <v>67</v>
      </c>
      <c r="AC20" s="9" t="s">
        <v>57</v>
      </c>
      <c r="AD20" s="13">
        <f t="shared" si="0"/>
        <v>46.610169491525419</v>
      </c>
      <c r="AE20" s="13">
        <f t="shared" si="1"/>
        <v>13.559322033898304</v>
      </c>
      <c r="AF20" s="13">
        <f t="shared" si="2"/>
        <v>4.2372881355932197</v>
      </c>
      <c r="AG20" s="13">
        <f t="shared" si="3"/>
        <v>1.6949152542372881</v>
      </c>
      <c r="AH20" s="40">
        <f t="shared" si="4"/>
        <v>33.898305084745758</v>
      </c>
      <c r="AI20" s="47">
        <f t="shared" si="5"/>
        <v>1.6949152542372881</v>
      </c>
      <c r="AJ20" s="13">
        <f t="shared" si="6"/>
        <v>4.2372881355932197</v>
      </c>
      <c r="AK20" s="13">
        <f t="shared" si="7"/>
        <v>19.491525423728813</v>
      </c>
      <c r="AL20" s="13">
        <f t="shared" si="8"/>
        <v>5.9322033898305087</v>
      </c>
      <c r="AM20" s="48">
        <f t="shared" si="9"/>
        <v>68.644067796610159</v>
      </c>
      <c r="AN20" s="57">
        <f t="shared" si="10"/>
        <v>4.2372881355932197</v>
      </c>
      <c r="AO20" s="13">
        <f t="shared" si="11"/>
        <v>13.559322033898304</v>
      </c>
      <c r="AP20" s="13">
        <f t="shared" si="12"/>
        <v>20.33898305084746</v>
      </c>
      <c r="AQ20" s="13">
        <f t="shared" si="13"/>
        <v>4.2372881355932197</v>
      </c>
      <c r="AR20" s="58">
        <f t="shared" si="14"/>
        <v>57.627118644067799</v>
      </c>
      <c r="AS20" s="57">
        <f t="shared" si="15"/>
        <v>9.3220338983050848</v>
      </c>
      <c r="AT20" s="13">
        <f t="shared" si="16"/>
        <v>18.64406779661017</v>
      </c>
      <c r="AU20" s="13">
        <f t="shared" si="17"/>
        <v>29.66101694915254</v>
      </c>
      <c r="AV20" s="13">
        <f t="shared" si="18"/>
        <v>3.3898305084745761</v>
      </c>
      <c r="AW20" s="58">
        <f t="shared" si="19"/>
        <v>38.983050847457626</v>
      </c>
      <c r="AX20" s="35">
        <f t="shared" si="20"/>
        <v>5.0847457627118651</v>
      </c>
      <c r="AY20" s="13">
        <f t="shared" si="21"/>
        <v>11.016949152542372</v>
      </c>
      <c r="AZ20" s="13">
        <f t="shared" si="22"/>
        <v>11.864406779661017</v>
      </c>
      <c r="BA20" s="13">
        <f t="shared" si="23"/>
        <v>15.254237288135593</v>
      </c>
      <c r="BB20" s="13">
        <f t="shared" si="24"/>
        <v>56.779661016949156</v>
      </c>
    </row>
    <row r="21" spans="2:54">
      <c r="B21" s="9" t="s">
        <v>58</v>
      </c>
      <c r="C21" s="10">
        <v>204</v>
      </c>
      <c r="D21" s="10">
        <v>24</v>
      </c>
      <c r="E21" s="10">
        <v>4</v>
      </c>
      <c r="F21" s="10">
        <v>11</v>
      </c>
      <c r="G21" s="63">
        <v>10</v>
      </c>
      <c r="H21" s="33">
        <v>6</v>
      </c>
      <c r="I21" s="10">
        <v>9</v>
      </c>
      <c r="J21" s="10">
        <v>32</v>
      </c>
      <c r="K21" s="10">
        <v>18</v>
      </c>
      <c r="L21" s="66">
        <v>188</v>
      </c>
      <c r="M21" s="71">
        <v>26</v>
      </c>
      <c r="N21" s="10">
        <v>25</v>
      </c>
      <c r="O21" s="10">
        <v>43</v>
      </c>
      <c r="P21" s="10">
        <v>22</v>
      </c>
      <c r="Q21" s="72">
        <v>137</v>
      </c>
      <c r="R21" s="71">
        <v>21</v>
      </c>
      <c r="S21" s="10">
        <v>33</v>
      </c>
      <c r="T21" s="10">
        <v>47</v>
      </c>
      <c r="U21" s="10">
        <v>20</v>
      </c>
      <c r="V21" s="72">
        <v>132</v>
      </c>
      <c r="W21" s="60">
        <v>10</v>
      </c>
      <c r="X21" s="10">
        <v>9</v>
      </c>
      <c r="Y21" s="10">
        <v>23</v>
      </c>
      <c r="Z21" s="10">
        <v>38</v>
      </c>
      <c r="AA21" s="10">
        <v>173</v>
      </c>
      <c r="AC21" s="9" t="s">
        <v>58</v>
      </c>
      <c r="AD21" s="13">
        <f t="shared" si="0"/>
        <v>80.632411067193672</v>
      </c>
      <c r="AE21" s="13">
        <f t="shared" si="1"/>
        <v>9.4861660079051369</v>
      </c>
      <c r="AF21" s="13">
        <f t="shared" si="2"/>
        <v>1.5810276679841897</v>
      </c>
      <c r="AG21" s="13">
        <f t="shared" si="3"/>
        <v>4.3478260869565215</v>
      </c>
      <c r="AH21" s="40">
        <f t="shared" si="4"/>
        <v>3.9525691699604746</v>
      </c>
      <c r="AI21" s="47">
        <f t="shared" si="5"/>
        <v>2.3715415019762842</v>
      </c>
      <c r="AJ21" s="13">
        <f t="shared" si="6"/>
        <v>3.5573122529644272</v>
      </c>
      <c r="AK21" s="13">
        <f t="shared" si="7"/>
        <v>12.648221343873518</v>
      </c>
      <c r="AL21" s="13">
        <f t="shared" si="8"/>
        <v>7.1146245059288544</v>
      </c>
      <c r="AM21" s="48">
        <f t="shared" si="9"/>
        <v>74.308300395256921</v>
      </c>
      <c r="AN21" s="57">
        <f t="shared" si="10"/>
        <v>10.276679841897234</v>
      </c>
      <c r="AO21" s="13">
        <f t="shared" si="11"/>
        <v>9.8814229249011856</v>
      </c>
      <c r="AP21" s="13">
        <f t="shared" si="12"/>
        <v>16.996047430830039</v>
      </c>
      <c r="AQ21" s="13">
        <f t="shared" si="13"/>
        <v>8.695652173913043</v>
      </c>
      <c r="AR21" s="58">
        <f t="shared" si="14"/>
        <v>54.1501976284585</v>
      </c>
      <c r="AS21" s="57">
        <f t="shared" si="15"/>
        <v>8.3003952569169961</v>
      </c>
      <c r="AT21" s="13">
        <f t="shared" si="16"/>
        <v>13.043478260869565</v>
      </c>
      <c r="AU21" s="13">
        <f t="shared" si="17"/>
        <v>18.57707509881423</v>
      </c>
      <c r="AV21" s="13">
        <f t="shared" si="18"/>
        <v>7.9051383399209492</v>
      </c>
      <c r="AW21" s="58">
        <f t="shared" si="19"/>
        <v>52.173913043478258</v>
      </c>
      <c r="AX21" s="35">
        <f t="shared" si="20"/>
        <v>3.9525691699604746</v>
      </c>
      <c r="AY21" s="13">
        <f t="shared" si="21"/>
        <v>3.5573122529644272</v>
      </c>
      <c r="AZ21" s="13">
        <f t="shared" si="22"/>
        <v>9.0909090909090917</v>
      </c>
      <c r="BA21" s="13">
        <f t="shared" si="23"/>
        <v>15.019762845849801</v>
      </c>
      <c r="BB21" s="13">
        <f t="shared" si="24"/>
        <v>68.379446640316218</v>
      </c>
    </row>
    <row r="22" spans="2:54">
      <c r="B22" s="9" t="s">
        <v>59</v>
      </c>
      <c r="C22" s="10">
        <v>42</v>
      </c>
      <c r="D22" s="10">
        <v>9</v>
      </c>
      <c r="E22" s="10">
        <v>4</v>
      </c>
      <c r="F22" s="10">
        <v>3</v>
      </c>
      <c r="G22" s="63">
        <v>23</v>
      </c>
      <c r="H22" s="33">
        <v>2</v>
      </c>
      <c r="I22" s="10">
        <v>1</v>
      </c>
      <c r="J22" s="10">
        <v>14</v>
      </c>
      <c r="K22" s="10">
        <v>2</v>
      </c>
      <c r="L22" s="66">
        <v>62</v>
      </c>
      <c r="M22" s="71">
        <v>3</v>
      </c>
      <c r="N22" s="10">
        <v>5</v>
      </c>
      <c r="O22" s="10">
        <v>14</v>
      </c>
      <c r="P22" s="10">
        <v>5</v>
      </c>
      <c r="Q22" s="72">
        <v>54</v>
      </c>
      <c r="R22" s="71">
        <v>5</v>
      </c>
      <c r="S22" s="10">
        <v>17</v>
      </c>
      <c r="T22" s="10">
        <v>17</v>
      </c>
      <c r="U22" s="10">
        <v>4</v>
      </c>
      <c r="V22" s="72">
        <v>38</v>
      </c>
      <c r="W22" s="60">
        <v>7</v>
      </c>
      <c r="X22" s="10">
        <v>4</v>
      </c>
      <c r="Y22" s="10">
        <v>13</v>
      </c>
      <c r="Z22" s="10">
        <v>7</v>
      </c>
      <c r="AA22" s="10">
        <v>50</v>
      </c>
      <c r="AC22" s="9" t="s">
        <v>59</v>
      </c>
      <c r="AD22" s="13">
        <f t="shared" si="0"/>
        <v>51.851851851851848</v>
      </c>
      <c r="AE22" s="13">
        <f t="shared" si="1"/>
        <v>11.111111111111111</v>
      </c>
      <c r="AF22" s="13">
        <f t="shared" si="2"/>
        <v>4.9382716049382713</v>
      </c>
      <c r="AG22" s="13">
        <f t="shared" si="3"/>
        <v>3.7037037037037033</v>
      </c>
      <c r="AH22" s="40">
        <f t="shared" si="4"/>
        <v>28.39506172839506</v>
      </c>
      <c r="AI22" s="47">
        <f t="shared" si="5"/>
        <v>2.4691358024691357</v>
      </c>
      <c r="AJ22" s="13">
        <f t="shared" si="6"/>
        <v>1.2345679012345678</v>
      </c>
      <c r="AK22" s="13">
        <f t="shared" si="7"/>
        <v>17.283950617283949</v>
      </c>
      <c r="AL22" s="13">
        <f t="shared" si="8"/>
        <v>2.4691358024691357</v>
      </c>
      <c r="AM22" s="48">
        <f t="shared" si="9"/>
        <v>76.543209876543202</v>
      </c>
      <c r="AN22" s="57">
        <f t="shared" si="10"/>
        <v>3.7037037037037033</v>
      </c>
      <c r="AO22" s="13">
        <f t="shared" si="11"/>
        <v>6.1728395061728394</v>
      </c>
      <c r="AP22" s="13">
        <f t="shared" si="12"/>
        <v>17.283950617283949</v>
      </c>
      <c r="AQ22" s="13">
        <f t="shared" si="13"/>
        <v>6.1728395061728394</v>
      </c>
      <c r="AR22" s="58">
        <f t="shared" si="14"/>
        <v>66.666666666666657</v>
      </c>
      <c r="AS22" s="57">
        <f t="shared" si="15"/>
        <v>6.1728395061728394</v>
      </c>
      <c r="AT22" s="13">
        <f t="shared" si="16"/>
        <v>20.987654320987652</v>
      </c>
      <c r="AU22" s="13">
        <f t="shared" si="17"/>
        <v>20.987654320987652</v>
      </c>
      <c r="AV22" s="13">
        <f t="shared" si="18"/>
        <v>4.9382716049382713</v>
      </c>
      <c r="AW22" s="58">
        <f t="shared" si="19"/>
        <v>46.913580246913575</v>
      </c>
      <c r="AX22" s="35">
        <f t="shared" si="20"/>
        <v>8.6419753086419746</v>
      </c>
      <c r="AY22" s="13">
        <f t="shared" si="21"/>
        <v>4.9382716049382713</v>
      </c>
      <c r="AZ22" s="13">
        <f t="shared" si="22"/>
        <v>16.049382716049383</v>
      </c>
      <c r="BA22" s="13">
        <f t="shared" si="23"/>
        <v>8.6419753086419746</v>
      </c>
      <c r="BB22" s="13">
        <f t="shared" si="24"/>
        <v>61.728395061728392</v>
      </c>
    </row>
    <row r="23" spans="2:54">
      <c r="B23" s="9" t="s">
        <v>60</v>
      </c>
      <c r="C23" s="10">
        <v>225</v>
      </c>
      <c r="D23" s="10">
        <v>55</v>
      </c>
      <c r="E23" s="10">
        <v>20</v>
      </c>
      <c r="F23" s="10">
        <v>20</v>
      </c>
      <c r="G23" s="63">
        <v>142</v>
      </c>
      <c r="H23" s="33">
        <v>12</v>
      </c>
      <c r="I23" s="10">
        <v>22</v>
      </c>
      <c r="J23" s="10">
        <v>56</v>
      </c>
      <c r="K23" s="10">
        <v>39</v>
      </c>
      <c r="L23" s="66">
        <v>333</v>
      </c>
      <c r="M23" s="71">
        <v>33</v>
      </c>
      <c r="N23" s="10">
        <v>42</v>
      </c>
      <c r="O23" s="10">
        <v>65</v>
      </c>
      <c r="P23" s="10">
        <v>43</v>
      </c>
      <c r="Q23" s="72">
        <v>279</v>
      </c>
      <c r="R23" s="71">
        <v>57</v>
      </c>
      <c r="S23" s="10">
        <v>80</v>
      </c>
      <c r="T23" s="10">
        <v>109</v>
      </c>
      <c r="U23" s="10">
        <v>31</v>
      </c>
      <c r="V23" s="72">
        <v>185</v>
      </c>
      <c r="W23" s="60">
        <v>25</v>
      </c>
      <c r="X23" s="10">
        <v>35</v>
      </c>
      <c r="Y23" s="10">
        <v>43</v>
      </c>
      <c r="Z23" s="10">
        <v>70</v>
      </c>
      <c r="AA23" s="10">
        <v>289</v>
      </c>
      <c r="AC23" s="9" t="s">
        <v>60</v>
      </c>
      <c r="AD23" s="13">
        <f t="shared" si="0"/>
        <v>48.701298701298704</v>
      </c>
      <c r="AE23" s="13">
        <f t="shared" si="1"/>
        <v>11.904761904761903</v>
      </c>
      <c r="AF23" s="13">
        <f t="shared" si="2"/>
        <v>4.329004329004329</v>
      </c>
      <c r="AG23" s="13">
        <f t="shared" si="3"/>
        <v>4.329004329004329</v>
      </c>
      <c r="AH23" s="40">
        <f t="shared" si="4"/>
        <v>30.735930735930733</v>
      </c>
      <c r="AI23" s="47">
        <f t="shared" si="5"/>
        <v>2.5974025974025974</v>
      </c>
      <c r="AJ23" s="13">
        <f t="shared" si="6"/>
        <v>4.7619047619047619</v>
      </c>
      <c r="AK23" s="13">
        <f t="shared" si="7"/>
        <v>12.121212121212121</v>
      </c>
      <c r="AL23" s="13">
        <f t="shared" si="8"/>
        <v>8.4415584415584419</v>
      </c>
      <c r="AM23" s="48">
        <f t="shared" si="9"/>
        <v>72.077922077922068</v>
      </c>
      <c r="AN23" s="57">
        <f t="shared" si="10"/>
        <v>7.1428571428571423</v>
      </c>
      <c r="AO23" s="13">
        <f t="shared" si="11"/>
        <v>9.0909090909090917</v>
      </c>
      <c r="AP23" s="13">
        <f t="shared" si="12"/>
        <v>14.06926406926407</v>
      </c>
      <c r="AQ23" s="13">
        <f t="shared" si="13"/>
        <v>9.3073593073593077</v>
      </c>
      <c r="AR23" s="58">
        <f t="shared" si="14"/>
        <v>60.389610389610397</v>
      </c>
      <c r="AS23" s="57">
        <f t="shared" si="15"/>
        <v>12.337662337662337</v>
      </c>
      <c r="AT23" s="13">
        <f t="shared" si="16"/>
        <v>17.316017316017316</v>
      </c>
      <c r="AU23" s="13">
        <f t="shared" si="17"/>
        <v>23.593073593073594</v>
      </c>
      <c r="AV23" s="13">
        <f t="shared" si="18"/>
        <v>6.7099567099567103</v>
      </c>
      <c r="AW23" s="58">
        <f t="shared" si="19"/>
        <v>40.043290043290042</v>
      </c>
      <c r="AX23" s="35">
        <f t="shared" si="20"/>
        <v>5.4112554112554108</v>
      </c>
      <c r="AY23" s="13">
        <f t="shared" si="21"/>
        <v>7.5757575757575761</v>
      </c>
      <c r="AZ23" s="13">
        <f t="shared" si="22"/>
        <v>9.3073593073593077</v>
      </c>
      <c r="BA23" s="13">
        <f t="shared" si="23"/>
        <v>15.151515151515152</v>
      </c>
      <c r="BB23" s="13">
        <f t="shared" si="24"/>
        <v>62.55411255411255</v>
      </c>
    </row>
    <row r="24" spans="2:54">
      <c r="B24" s="4" t="s">
        <v>104</v>
      </c>
      <c r="C24" s="19"/>
      <c r="D24" s="19"/>
      <c r="E24" s="19"/>
      <c r="G24" s="4"/>
      <c r="H24" s="4"/>
      <c r="I24" s="79"/>
      <c r="J24" s="79"/>
      <c r="L24" s="4"/>
      <c r="N24" s="4"/>
      <c r="O24" s="19"/>
      <c r="P24" s="19"/>
      <c r="Q24" s="19"/>
      <c r="S24" s="4"/>
      <c r="T24" s="19"/>
      <c r="U24" s="19"/>
      <c r="V24" s="19"/>
      <c r="X24" s="4"/>
      <c r="Y24" s="4"/>
      <c r="Z24" s="79"/>
      <c r="AA24" s="79"/>
      <c r="AC24" s="4" t="s">
        <v>104</v>
      </c>
    </row>
    <row r="25" spans="2:54">
      <c r="B25" s="9" t="s">
        <v>105</v>
      </c>
      <c r="C25" s="10">
        <v>1041</v>
      </c>
      <c r="D25" s="10">
        <v>218</v>
      </c>
      <c r="E25" s="10">
        <v>106</v>
      </c>
      <c r="F25" s="10">
        <v>99</v>
      </c>
      <c r="G25" s="63">
        <v>679</v>
      </c>
      <c r="H25" s="33">
        <v>36</v>
      </c>
      <c r="I25" s="10">
        <v>71</v>
      </c>
      <c r="J25" s="10">
        <v>265</v>
      </c>
      <c r="K25" s="10">
        <v>161</v>
      </c>
      <c r="L25" s="66">
        <v>1610</v>
      </c>
      <c r="M25" s="71">
        <v>100</v>
      </c>
      <c r="N25" s="10">
        <v>164</v>
      </c>
      <c r="O25" s="10">
        <v>307</v>
      </c>
      <c r="P25" s="10">
        <v>181</v>
      </c>
      <c r="Q25" s="72">
        <v>1391</v>
      </c>
      <c r="R25" s="71">
        <v>295</v>
      </c>
      <c r="S25" s="10">
        <v>396</v>
      </c>
      <c r="T25" s="10">
        <v>503</v>
      </c>
      <c r="U25" s="10">
        <v>147</v>
      </c>
      <c r="V25" s="72">
        <v>802</v>
      </c>
      <c r="W25" s="60">
        <v>116</v>
      </c>
      <c r="X25" s="10">
        <v>143</v>
      </c>
      <c r="Y25" s="10">
        <v>245</v>
      </c>
      <c r="Z25" s="10">
        <v>311</v>
      </c>
      <c r="AA25" s="10">
        <v>1328</v>
      </c>
      <c r="AC25" s="9" t="s">
        <v>105</v>
      </c>
      <c r="AD25" s="13">
        <f>C25/(C25+D25+E25+F25+G25)*100</f>
        <v>48.576761549230049</v>
      </c>
      <c r="AE25" s="13">
        <f>D25/(D25+E25+F25+G25+C25)*100</f>
        <v>10.172655156322911</v>
      </c>
      <c r="AF25" s="13">
        <f>E25/(E25+F25+G25+D25+C25)*100</f>
        <v>4.9463369108726081</v>
      </c>
      <c r="AG25" s="13">
        <f>F25/(F25+G25+E25+D25+C25)*100</f>
        <v>4.6196920205319643</v>
      </c>
      <c r="AH25" s="40">
        <f>G25/(G25+F25+E25+D25+C25)*100</f>
        <v>31.684554363042466</v>
      </c>
      <c r="AI25" s="47">
        <f>H25/(H25+I25+J25+K25+L25)*100</f>
        <v>1.6798880074661688</v>
      </c>
      <c r="AJ25" s="13">
        <f>I25/(I25+J25+K25+L25+H25)*100</f>
        <v>3.3131124591693886</v>
      </c>
      <c r="AK25" s="13">
        <f>J25/(J25+K25+L25+I25+H25)*100</f>
        <v>12.365842277181521</v>
      </c>
      <c r="AL25" s="13">
        <f>K25/(K25+L25+J25+I25+H25)*100</f>
        <v>7.5128324778348103</v>
      </c>
      <c r="AM25" s="48">
        <f>L25/(L25+K25+J25+I25+H25)*100</f>
        <v>75.128324778348116</v>
      </c>
      <c r="AN25" s="57">
        <f>M25/(M25+N25+O25+P25+Q25)*100</f>
        <v>4.6663555762949134</v>
      </c>
      <c r="AO25" s="13">
        <f>N25/(N25+O25+P25+Q25+M25)*100</f>
        <v>7.6528231451236577</v>
      </c>
      <c r="AP25" s="13">
        <f>O25/(O25+P25+Q25+N25+M25)*100</f>
        <v>14.325711619225384</v>
      </c>
      <c r="AQ25" s="13">
        <f>P25/(P25+Q25+O25+N25+M25)*100</f>
        <v>8.4461035930937935</v>
      </c>
      <c r="AR25" s="58">
        <f>Q25/(Q25+P25+O25+N25+M25)*100</f>
        <v>64.909006066262251</v>
      </c>
      <c r="AS25" s="57">
        <f>R25/(R25+S25+T25+U25+V25)*100</f>
        <v>13.765748950069995</v>
      </c>
      <c r="AT25" s="13">
        <f>S25/(S25+T25+U25+V25+R25)*100</f>
        <v>18.478768082127857</v>
      </c>
      <c r="AU25" s="13">
        <f>T25/(T25+U25+V25+S25+R25)*100</f>
        <v>23.471768548763418</v>
      </c>
      <c r="AV25" s="13">
        <f>U25/(U25+V25+T25+S25+R25)*100</f>
        <v>6.8595426971535227</v>
      </c>
      <c r="AW25" s="58">
        <f>V25/(V25+U25+T25+S25+R25)*100</f>
        <v>37.424171721885209</v>
      </c>
      <c r="AX25" s="35">
        <f>W25/(W25+X25+Y25+Z25+AA25)*100</f>
        <v>5.4129724685020992</v>
      </c>
      <c r="AY25" s="13">
        <f>X25/(X25+Y25+Z25+AA25+W25)*100</f>
        <v>6.6728884741017263</v>
      </c>
      <c r="AZ25" s="13">
        <f>Y25/(Y25+Z25+AA25+X25+W25)*100</f>
        <v>11.432571161922539</v>
      </c>
      <c r="BA25" s="13">
        <f>Z25/(Z25+AA25+Y25+X25+W25)*100</f>
        <v>14.51236584227718</v>
      </c>
      <c r="BB25" s="13">
        <f>AA25/(AA25+Z25+Y25+X25+W25)*100</f>
        <v>61.969202053196447</v>
      </c>
    </row>
    <row r="26" spans="2:54">
      <c r="B26" s="9" t="s">
        <v>106</v>
      </c>
      <c r="C26" s="10">
        <v>344</v>
      </c>
      <c r="D26" s="10">
        <v>80</v>
      </c>
      <c r="E26" s="10">
        <v>30</v>
      </c>
      <c r="F26" s="10">
        <v>36</v>
      </c>
      <c r="G26" s="63">
        <v>349</v>
      </c>
      <c r="H26" s="33">
        <v>13</v>
      </c>
      <c r="I26" s="10">
        <v>31</v>
      </c>
      <c r="J26" s="10">
        <v>103</v>
      </c>
      <c r="K26" s="10">
        <v>61</v>
      </c>
      <c r="L26" s="66">
        <v>631</v>
      </c>
      <c r="M26" s="71">
        <v>39</v>
      </c>
      <c r="N26" s="10">
        <v>82</v>
      </c>
      <c r="O26" s="10">
        <v>144</v>
      </c>
      <c r="P26" s="10">
        <v>74</v>
      </c>
      <c r="Q26" s="72">
        <v>500</v>
      </c>
      <c r="R26" s="71">
        <v>122</v>
      </c>
      <c r="S26" s="10">
        <v>208</v>
      </c>
      <c r="T26" s="10">
        <v>223</v>
      </c>
      <c r="U26" s="10">
        <v>59</v>
      </c>
      <c r="V26" s="72">
        <v>227</v>
      </c>
      <c r="W26" s="60">
        <v>55</v>
      </c>
      <c r="X26" s="10">
        <v>77</v>
      </c>
      <c r="Y26" s="10">
        <v>98</v>
      </c>
      <c r="Z26" s="10">
        <v>130</v>
      </c>
      <c r="AA26" s="10">
        <v>479</v>
      </c>
      <c r="AC26" s="9" t="s">
        <v>106</v>
      </c>
      <c r="AD26" s="13">
        <f>C26/(C26+D26+E26+F26+G26)*100</f>
        <v>41.00119189511323</v>
      </c>
      <c r="AE26" s="13">
        <f>D26/(D26+E26+F26+G26+C26)*100</f>
        <v>9.5351609058402857</v>
      </c>
      <c r="AF26" s="13">
        <f>E26/(E26+F26+G26+D26+C26)*100</f>
        <v>3.5756853396901072</v>
      </c>
      <c r="AG26" s="13">
        <f>F26/(F26+G26+E26+D26+C26)*100</f>
        <v>4.2908224076281289</v>
      </c>
      <c r="AH26" s="40">
        <f>G26/(G26+F26+E26+D26+C26)*100</f>
        <v>41.597139451728246</v>
      </c>
      <c r="AI26" s="47">
        <f>H26/(H26+I26+J26+K26+L26)*100</f>
        <v>1.5494636471990464</v>
      </c>
      <c r="AJ26" s="13">
        <f>I26/(I26+J26+K26+L26+H26)*100</f>
        <v>3.6948748510131106</v>
      </c>
      <c r="AK26" s="13">
        <f>J26/(J26+K26+L26+I26+H26)*100</f>
        <v>12.276519666269369</v>
      </c>
      <c r="AL26" s="13">
        <f>K26/(K26+L26+J26+I26+H26)*100</f>
        <v>7.2705601907032182</v>
      </c>
      <c r="AM26" s="48">
        <f>L26/(L26+K26+J26+I26+H26)*100</f>
        <v>75.208581644815254</v>
      </c>
      <c r="AN26" s="57">
        <f>M26/(M26+N26+O26+P26+Q26)*100</f>
        <v>4.6483909415971389</v>
      </c>
      <c r="AO26" s="13">
        <f>N26/(N26+O26+P26+Q26+M26)*100</f>
        <v>9.7735399284862918</v>
      </c>
      <c r="AP26" s="13">
        <f>O26/(O26+P26+Q26+N26+M26)*100</f>
        <v>17.163289630512516</v>
      </c>
      <c r="AQ26" s="13">
        <f>P26/(P26+Q26+O26+N26+M26)*100</f>
        <v>8.820023837902264</v>
      </c>
      <c r="AR26" s="58">
        <f>Q26/(Q26+P26+O26+N26+M26)*100</f>
        <v>59.594755661501786</v>
      </c>
      <c r="AS26" s="57">
        <f>R26/(R26+S26+T26+U26+V26)*100</f>
        <v>14.541120381406436</v>
      </c>
      <c r="AT26" s="13">
        <f>S26/(S26+T26+U26+V26+R26)*100</f>
        <v>24.791418355184742</v>
      </c>
      <c r="AU26" s="13">
        <f>T26/(T26+U26+V26+S26+R26)*100</f>
        <v>26.579261025029798</v>
      </c>
      <c r="AV26" s="13">
        <f>U26/(U26+V26+T26+S26+R26)*100</f>
        <v>7.0321811680572113</v>
      </c>
      <c r="AW26" s="58">
        <f>V26/(V26+U26+T26+S26+R26)*100</f>
        <v>27.056019070321813</v>
      </c>
      <c r="AX26" s="35">
        <f>W26/(W26+X26+Y26+Z26+AA26)*100</f>
        <v>6.5554231227651973</v>
      </c>
      <c r="AY26" s="13">
        <f>X26/(X26+Y26+Z26+AA26+W26)*100</f>
        <v>9.1775923718712757</v>
      </c>
      <c r="AZ26" s="13">
        <f>Y26/(Y26+Z26+AA26+X26+W26)*100</f>
        <v>11.680572109654351</v>
      </c>
      <c r="BA26" s="13">
        <f>Z26/(Z26+AA26+Y26+X26+W26)*100</f>
        <v>15.494636471990464</v>
      </c>
      <c r="BB26" s="13">
        <f>AA26/(AA26+Z26+Y26+X26+W26)*100</f>
        <v>57.091775923718714</v>
      </c>
    </row>
  </sheetData>
  <mergeCells count="13">
    <mergeCell ref="G2:H2"/>
    <mergeCell ref="AX7:BB7"/>
    <mergeCell ref="B7:B8"/>
    <mergeCell ref="C7:G7"/>
    <mergeCell ref="H7:L7"/>
    <mergeCell ref="M7:Q7"/>
    <mergeCell ref="R7:V7"/>
    <mergeCell ref="W7:AA7"/>
    <mergeCell ref="AC7:AC8"/>
    <mergeCell ref="AD7:AH7"/>
    <mergeCell ref="AI7:AM7"/>
    <mergeCell ref="AN7:AR7"/>
    <mergeCell ref="AS7:AW7"/>
  </mergeCells>
  <hyperlinks>
    <hyperlink ref="B3" location="Índice!A1" display="voltar"/>
  </hyperlinks>
  <pageMargins left="0.70866141732283472" right="0.70866141732283472" top="0.74803149606299213" bottom="0.74803149606299213" header="0.31496062992125984" footer="0.31496062992125984"/>
  <pageSetup paperSize="9" scale="81" orientation="landscape" verticalDpi="0" r:id="rId1"/>
  <colBreaks count="3" manualBreakCount="3">
    <brk id="12" max="1048575" man="1"/>
    <brk id="28" max="1048575" man="1"/>
    <brk id="39" max="1048575" man="1"/>
  </colBreaks>
</worksheet>
</file>

<file path=xl/worksheets/sheet11.xml><?xml version="1.0" encoding="utf-8"?>
<worksheet xmlns="http://schemas.openxmlformats.org/spreadsheetml/2006/main" xmlns:r="http://schemas.openxmlformats.org/officeDocument/2006/relationships">
  <dimension ref="A1:P25"/>
  <sheetViews>
    <sheetView showGridLines="0" zoomScaleNormal="100" workbookViewId="0">
      <selection activeCell="G2" sqref="G2:H2"/>
    </sheetView>
  </sheetViews>
  <sheetFormatPr defaultRowHeight="15"/>
  <cols>
    <col min="1" max="1" width="3.42578125" customWidth="1"/>
    <col min="2" max="2" width="28.28515625" customWidth="1"/>
    <col min="3" max="8" width="11.7109375" customWidth="1"/>
    <col min="9" max="9" width="3.42578125" customWidth="1"/>
    <col min="10" max="10" width="27.7109375" customWidth="1"/>
  </cols>
  <sheetData>
    <row r="1" spans="1:16" ht="18">
      <c r="B1" s="1" t="s">
        <v>74</v>
      </c>
    </row>
    <row r="2" spans="1:16" ht="18">
      <c r="A2" s="74"/>
      <c r="B2" s="1" t="s">
        <v>109</v>
      </c>
      <c r="G2" s="99" t="s">
        <v>118</v>
      </c>
      <c r="H2" s="99"/>
    </row>
    <row r="3" spans="1:16">
      <c r="B3" s="77" t="s">
        <v>77</v>
      </c>
    </row>
    <row r="4" spans="1:16" ht="18" customHeight="1">
      <c r="B4" s="1" t="s">
        <v>116</v>
      </c>
      <c r="C4" s="1"/>
      <c r="D4" s="1"/>
      <c r="E4" s="1"/>
      <c r="F4" s="1"/>
      <c r="G4" s="1"/>
      <c r="H4" s="1"/>
    </row>
    <row r="5" spans="1:16" ht="4.5" customHeight="1"/>
    <row r="6" spans="1:16">
      <c r="B6" s="20" t="s">
        <v>71</v>
      </c>
      <c r="J6" s="20" t="s">
        <v>72</v>
      </c>
    </row>
    <row r="7" spans="1:16" ht="45">
      <c r="B7" s="95" t="s">
        <v>0</v>
      </c>
      <c r="C7" s="95" t="s">
        <v>17</v>
      </c>
      <c r="D7" s="95" t="s">
        <v>18</v>
      </c>
      <c r="E7" s="95" t="s">
        <v>19</v>
      </c>
      <c r="F7" s="95" t="s">
        <v>20</v>
      </c>
      <c r="G7" s="95" t="s">
        <v>21</v>
      </c>
      <c r="H7" s="95" t="s">
        <v>117</v>
      </c>
      <c r="J7" s="95" t="s">
        <v>0</v>
      </c>
      <c r="K7" s="95" t="s">
        <v>17</v>
      </c>
      <c r="L7" s="95" t="s">
        <v>18</v>
      </c>
      <c r="M7" s="95" t="s">
        <v>19</v>
      </c>
      <c r="N7" s="95" t="s">
        <v>20</v>
      </c>
      <c r="O7" s="95" t="s">
        <v>21</v>
      </c>
      <c r="P7" s="95" t="s">
        <v>117</v>
      </c>
    </row>
    <row r="8" spans="1:16">
      <c r="B8" s="4" t="s">
        <v>4</v>
      </c>
      <c r="C8" s="5"/>
      <c r="D8" s="5"/>
      <c r="E8" s="5"/>
      <c r="F8" s="5"/>
      <c r="G8" s="5"/>
      <c r="H8" s="5"/>
      <c r="J8" s="4" t="s">
        <v>4</v>
      </c>
      <c r="K8" s="5"/>
      <c r="L8" s="5"/>
      <c r="M8" s="5"/>
      <c r="N8" s="5"/>
      <c r="O8" s="5"/>
      <c r="P8" s="5"/>
    </row>
    <row r="9" spans="1:16">
      <c r="B9" s="6" t="s">
        <v>4</v>
      </c>
      <c r="C9" s="7">
        <v>1219</v>
      </c>
      <c r="D9" s="7">
        <v>569</v>
      </c>
      <c r="E9" s="7">
        <v>325</v>
      </c>
      <c r="F9" s="7">
        <v>221</v>
      </c>
      <c r="G9" s="7">
        <v>884</v>
      </c>
      <c r="H9" s="7">
        <v>2296</v>
      </c>
      <c r="J9" s="6" t="s">
        <v>4</v>
      </c>
      <c r="K9" s="11">
        <f t="shared" ref="K9:P9" si="0">C9/SUM($C9:$H9)*100</f>
        <v>22.107363075807037</v>
      </c>
      <c r="L9" s="11">
        <f t="shared" si="0"/>
        <v>10.319187522669568</v>
      </c>
      <c r="M9" s="11">
        <f t="shared" si="0"/>
        <v>5.8940877765687345</v>
      </c>
      <c r="N9" s="11">
        <f t="shared" si="0"/>
        <v>4.0079796880667393</v>
      </c>
      <c r="O9" s="11">
        <f t="shared" si="0"/>
        <v>16.031918752266957</v>
      </c>
      <c r="P9" s="11">
        <f t="shared" si="0"/>
        <v>41.639463184620965</v>
      </c>
    </row>
    <row r="10" spans="1:16">
      <c r="B10" s="4" t="s">
        <v>5</v>
      </c>
      <c r="C10" s="8"/>
      <c r="D10" s="8"/>
      <c r="E10" s="8"/>
      <c r="F10" s="8"/>
      <c r="G10" s="8"/>
      <c r="H10" s="8"/>
      <c r="J10" s="4" t="s">
        <v>5</v>
      </c>
      <c r="K10" s="12"/>
      <c r="L10" s="12"/>
      <c r="M10" s="12"/>
      <c r="N10" s="12"/>
      <c r="O10" s="12"/>
      <c r="P10" s="12"/>
    </row>
    <row r="11" spans="1:16">
      <c r="B11" s="9" t="s">
        <v>6</v>
      </c>
      <c r="C11" s="10">
        <v>95</v>
      </c>
      <c r="D11" s="10">
        <v>40</v>
      </c>
      <c r="E11" s="10">
        <v>39</v>
      </c>
      <c r="F11" s="10">
        <v>26</v>
      </c>
      <c r="G11" s="28">
        <v>148</v>
      </c>
      <c r="H11" s="96">
        <v>789</v>
      </c>
      <c r="J11" s="9" t="s">
        <v>6</v>
      </c>
      <c r="K11" s="13">
        <f t="shared" ref="K11:K14" si="1">C11/SUM($C11:$H11)*100</f>
        <v>8.3553210202286721</v>
      </c>
      <c r="L11" s="13">
        <f t="shared" ref="L11:M14" si="2">D11/SUM($C11:$H11)*100</f>
        <v>3.518029903254178</v>
      </c>
      <c r="M11" s="13">
        <f t="shared" si="2"/>
        <v>3.4300791556728232</v>
      </c>
      <c r="N11" s="13">
        <f t="shared" ref="N11:P14" si="3">F11/SUM($C11:$H11)*100</f>
        <v>2.2867194371152153</v>
      </c>
      <c r="O11" s="13">
        <f t="shared" si="3"/>
        <v>13.016710642040458</v>
      </c>
      <c r="P11" s="35">
        <f t="shared" si="3"/>
        <v>69.393139841688651</v>
      </c>
    </row>
    <row r="12" spans="1:16">
      <c r="B12" s="9" t="s">
        <v>7</v>
      </c>
      <c r="C12" s="10">
        <v>366</v>
      </c>
      <c r="D12" s="10">
        <v>151</v>
      </c>
      <c r="E12" s="10">
        <v>84</v>
      </c>
      <c r="F12" s="10">
        <v>61</v>
      </c>
      <c r="G12" s="28">
        <v>287</v>
      </c>
      <c r="H12" s="96">
        <v>1008</v>
      </c>
      <c r="J12" s="9" t="s">
        <v>7</v>
      </c>
      <c r="K12" s="13">
        <f>C12/SUM($C12:$H12)*100</f>
        <v>18.702095043433829</v>
      </c>
      <c r="L12" s="13">
        <f t="shared" si="2"/>
        <v>7.7158916709248846</v>
      </c>
      <c r="M12" s="13">
        <f t="shared" si="2"/>
        <v>4.292284108329075</v>
      </c>
      <c r="N12" s="13">
        <f t="shared" si="3"/>
        <v>3.1170158405723045</v>
      </c>
      <c r="O12" s="13">
        <f t="shared" si="3"/>
        <v>14.665304036791008</v>
      </c>
      <c r="P12" s="35">
        <f t="shared" si="3"/>
        <v>51.507409299948904</v>
      </c>
    </row>
    <row r="13" spans="1:16">
      <c r="B13" s="9" t="s">
        <v>8</v>
      </c>
      <c r="C13" s="10">
        <v>500</v>
      </c>
      <c r="D13" s="10">
        <v>229</v>
      </c>
      <c r="E13" s="10">
        <v>104</v>
      </c>
      <c r="F13" s="10">
        <v>82</v>
      </c>
      <c r="G13" s="28">
        <v>259</v>
      </c>
      <c r="H13" s="96">
        <v>442</v>
      </c>
      <c r="J13" s="9" t="s">
        <v>8</v>
      </c>
      <c r="K13" s="13">
        <f t="shared" si="1"/>
        <v>30.940594059405939</v>
      </c>
      <c r="L13" s="13">
        <f t="shared" si="2"/>
        <v>14.170792079207919</v>
      </c>
      <c r="M13" s="13">
        <f t="shared" si="2"/>
        <v>6.435643564356436</v>
      </c>
      <c r="N13" s="13">
        <f t="shared" si="3"/>
        <v>5.0742574257425748</v>
      </c>
      <c r="O13" s="13">
        <f t="shared" si="3"/>
        <v>16.027227722772277</v>
      </c>
      <c r="P13" s="35">
        <f t="shared" si="3"/>
        <v>27.351485148514854</v>
      </c>
    </row>
    <row r="14" spans="1:16">
      <c r="B14" s="9" t="s">
        <v>9</v>
      </c>
      <c r="C14" s="10">
        <v>258</v>
      </c>
      <c r="D14" s="10">
        <v>149</v>
      </c>
      <c r="E14" s="10">
        <v>98</v>
      </c>
      <c r="F14" s="10">
        <v>52</v>
      </c>
      <c r="G14" s="28">
        <v>190</v>
      </c>
      <c r="H14" s="96">
        <v>57</v>
      </c>
      <c r="J14" s="9" t="s">
        <v>9</v>
      </c>
      <c r="K14" s="13">
        <f t="shared" si="1"/>
        <v>32.089552238805972</v>
      </c>
      <c r="L14" s="13">
        <f t="shared" si="2"/>
        <v>18.53233830845771</v>
      </c>
      <c r="M14" s="13">
        <f t="shared" si="2"/>
        <v>12.189054726368159</v>
      </c>
      <c r="N14" s="13">
        <f t="shared" si="3"/>
        <v>6.467661691542288</v>
      </c>
      <c r="O14" s="13">
        <f t="shared" si="3"/>
        <v>23.631840796019901</v>
      </c>
      <c r="P14" s="35">
        <f t="shared" si="3"/>
        <v>7.08955223880597</v>
      </c>
    </row>
    <row r="15" spans="1:16">
      <c r="B15" s="4" t="s">
        <v>61</v>
      </c>
      <c r="C15" s="8"/>
      <c r="D15" s="8"/>
      <c r="E15" s="8"/>
      <c r="F15" s="8"/>
      <c r="G15" s="8"/>
      <c r="H15" s="8"/>
      <c r="J15" s="4" t="s">
        <v>61</v>
      </c>
      <c r="K15" s="12"/>
      <c r="L15" s="12"/>
      <c r="M15" s="12"/>
      <c r="N15" s="12"/>
      <c r="O15" s="12"/>
      <c r="P15" s="12"/>
    </row>
    <row r="16" spans="1:16">
      <c r="B16" s="9" t="s">
        <v>54</v>
      </c>
      <c r="C16" s="10">
        <v>513</v>
      </c>
      <c r="D16" s="10">
        <v>247</v>
      </c>
      <c r="E16" s="10">
        <v>93</v>
      </c>
      <c r="F16" s="10">
        <v>45</v>
      </c>
      <c r="G16" s="28">
        <v>53</v>
      </c>
      <c r="H16" s="96">
        <v>618</v>
      </c>
      <c r="J16" s="9" t="s">
        <v>54</v>
      </c>
      <c r="K16" s="13">
        <f t="shared" ref="K16:K22" si="4">C16/SUM($C16:$H16)*100</f>
        <v>32.695984703632888</v>
      </c>
      <c r="L16" s="13">
        <f t="shared" ref="L16:M22" si="5">D16/SUM($C16:$H16)*100</f>
        <v>15.742511153601018</v>
      </c>
      <c r="M16" s="13">
        <f t="shared" si="5"/>
        <v>5.9273422562141489</v>
      </c>
      <c r="N16" s="13">
        <f t="shared" ref="N16:P22" si="6">F16/SUM($C16:$H16)*100</f>
        <v>2.8680688336520075</v>
      </c>
      <c r="O16" s="13">
        <f t="shared" si="6"/>
        <v>3.3779477374123643</v>
      </c>
      <c r="P16" s="35">
        <f t="shared" si="6"/>
        <v>39.38814531548757</v>
      </c>
    </row>
    <row r="17" spans="2:16">
      <c r="B17" s="9" t="s">
        <v>55</v>
      </c>
      <c r="C17" s="10">
        <v>133</v>
      </c>
      <c r="D17" s="10">
        <v>64</v>
      </c>
      <c r="E17" s="10">
        <v>31</v>
      </c>
      <c r="F17" s="10">
        <v>29</v>
      </c>
      <c r="G17" s="28">
        <v>66</v>
      </c>
      <c r="H17" s="96">
        <v>286</v>
      </c>
      <c r="J17" s="9" t="s">
        <v>55</v>
      </c>
      <c r="K17" s="13">
        <f t="shared" si="4"/>
        <v>21.839080459770116</v>
      </c>
      <c r="L17" s="13">
        <f t="shared" si="5"/>
        <v>10.509031198686371</v>
      </c>
      <c r="M17" s="13">
        <f t="shared" si="5"/>
        <v>5.0903119868637114</v>
      </c>
      <c r="N17" s="13">
        <f t="shared" si="6"/>
        <v>4.7619047619047619</v>
      </c>
      <c r="O17" s="13">
        <f t="shared" si="6"/>
        <v>10.83743842364532</v>
      </c>
      <c r="P17" s="35">
        <f t="shared" si="6"/>
        <v>46.962233169129718</v>
      </c>
    </row>
    <row r="18" spans="2:16">
      <c r="B18" s="9" t="s">
        <v>56</v>
      </c>
      <c r="C18" s="10">
        <v>296</v>
      </c>
      <c r="D18" s="10">
        <v>128</v>
      </c>
      <c r="E18" s="10">
        <v>91</v>
      </c>
      <c r="F18" s="10">
        <v>66</v>
      </c>
      <c r="G18" s="28">
        <v>229</v>
      </c>
      <c r="H18" s="96">
        <v>891</v>
      </c>
      <c r="J18" s="9" t="s">
        <v>56</v>
      </c>
      <c r="K18" s="13">
        <f t="shared" si="4"/>
        <v>17.401528512639626</v>
      </c>
      <c r="L18" s="13">
        <f t="shared" si="5"/>
        <v>7.5249853027630804</v>
      </c>
      <c r="M18" s="13">
        <f t="shared" si="5"/>
        <v>5.3497942386831276</v>
      </c>
      <c r="N18" s="13">
        <f t="shared" si="6"/>
        <v>3.8800705467372132</v>
      </c>
      <c r="O18" s="13">
        <f t="shared" si="6"/>
        <v>13.462669018224574</v>
      </c>
      <c r="P18" s="35">
        <f t="shared" si="6"/>
        <v>52.380952380952387</v>
      </c>
    </row>
    <row r="19" spans="2:16">
      <c r="B19" s="9" t="s">
        <v>57</v>
      </c>
      <c r="C19" s="10">
        <v>54</v>
      </c>
      <c r="D19" s="10">
        <v>36</v>
      </c>
      <c r="E19" s="10">
        <v>16</v>
      </c>
      <c r="F19" s="10">
        <v>15</v>
      </c>
      <c r="G19" s="28">
        <v>17</v>
      </c>
      <c r="H19" s="96">
        <v>44</v>
      </c>
      <c r="J19" s="9" t="s">
        <v>57</v>
      </c>
      <c r="K19" s="13">
        <f t="shared" si="4"/>
        <v>29.670329670329672</v>
      </c>
      <c r="L19" s="13">
        <f t="shared" si="5"/>
        <v>19.780219780219781</v>
      </c>
      <c r="M19" s="13">
        <f t="shared" si="5"/>
        <v>8.791208791208792</v>
      </c>
      <c r="N19" s="13">
        <f t="shared" si="6"/>
        <v>8.2417582417582409</v>
      </c>
      <c r="O19" s="13">
        <f t="shared" si="6"/>
        <v>9.3406593406593412</v>
      </c>
      <c r="P19" s="35">
        <f t="shared" si="6"/>
        <v>24.175824175824175</v>
      </c>
    </row>
    <row r="20" spans="2:16">
      <c r="B20" s="9" t="s">
        <v>58</v>
      </c>
      <c r="C20" s="10">
        <v>70</v>
      </c>
      <c r="D20" s="10">
        <v>12</v>
      </c>
      <c r="E20" s="10">
        <v>8</v>
      </c>
      <c r="F20" s="10">
        <v>3</v>
      </c>
      <c r="G20" s="28">
        <v>23</v>
      </c>
      <c r="H20" s="96">
        <v>217</v>
      </c>
      <c r="J20" s="9" t="s">
        <v>58</v>
      </c>
      <c r="K20" s="13">
        <f t="shared" si="4"/>
        <v>21.021021021021021</v>
      </c>
      <c r="L20" s="13">
        <f t="shared" si="5"/>
        <v>3.6036036036036037</v>
      </c>
      <c r="M20" s="13">
        <f t="shared" si="5"/>
        <v>2.4024024024024024</v>
      </c>
      <c r="N20" s="13">
        <f t="shared" si="6"/>
        <v>0.90090090090090091</v>
      </c>
      <c r="O20" s="13">
        <f t="shared" si="6"/>
        <v>6.9069069069069062</v>
      </c>
      <c r="P20" s="35">
        <f t="shared" si="6"/>
        <v>65.165165165165163</v>
      </c>
    </row>
    <row r="21" spans="2:16">
      <c r="B21" s="9" t="s">
        <v>59</v>
      </c>
      <c r="C21" s="10">
        <v>6</v>
      </c>
      <c r="D21" s="10">
        <v>8</v>
      </c>
      <c r="E21" s="10">
        <v>12</v>
      </c>
      <c r="F21" s="10">
        <v>12</v>
      </c>
      <c r="G21" s="28">
        <v>145</v>
      </c>
      <c r="H21" s="96">
        <v>35</v>
      </c>
      <c r="J21" s="9" t="s">
        <v>59</v>
      </c>
      <c r="K21" s="13">
        <f t="shared" si="4"/>
        <v>2.7522935779816518</v>
      </c>
      <c r="L21" s="13">
        <f t="shared" si="5"/>
        <v>3.669724770642202</v>
      </c>
      <c r="M21" s="13">
        <f t="shared" si="5"/>
        <v>5.5045871559633035</v>
      </c>
      <c r="N21" s="13">
        <f t="shared" si="6"/>
        <v>5.5045871559633035</v>
      </c>
      <c r="O21" s="13">
        <f t="shared" si="6"/>
        <v>66.513761467889907</v>
      </c>
      <c r="P21" s="35">
        <f t="shared" si="6"/>
        <v>16.055045871559635</v>
      </c>
    </row>
    <row r="22" spans="2:16">
      <c r="B22" s="9" t="s">
        <v>60</v>
      </c>
      <c r="C22" s="10">
        <v>147</v>
      </c>
      <c r="D22" s="10">
        <v>74</v>
      </c>
      <c r="E22" s="10">
        <v>74</v>
      </c>
      <c r="F22" s="10">
        <v>51</v>
      </c>
      <c r="G22" s="28">
        <v>351</v>
      </c>
      <c r="H22" s="96">
        <v>205</v>
      </c>
      <c r="J22" s="9" t="s">
        <v>60</v>
      </c>
      <c r="K22" s="13">
        <f t="shared" si="4"/>
        <v>16.297117516629712</v>
      </c>
      <c r="L22" s="13">
        <f t="shared" si="5"/>
        <v>8.2039911308204001</v>
      </c>
      <c r="M22" s="13">
        <f t="shared" si="5"/>
        <v>8.2039911308204001</v>
      </c>
      <c r="N22" s="13">
        <f t="shared" si="6"/>
        <v>5.6541019955654104</v>
      </c>
      <c r="O22" s="13">
        <f t="shared" si="6"/>
        <v>38.913525498891353</v>
      </c>
      <c r="P22" s="35">
        <f t="shared" si="6"/>
        <v>22.727272727272727</v>
      </c>
    </row>
    <row r="23" spans="2:16">
      <c r="B23" s="4" t="s">
        <v>104</v>
      </c>
      <c r="C23" s="19"/>
      <c r="D23" s="19"/>
      <c r="E23" s="19"/>
      <c r="J23" s="4" t="s">
        <v>104</v>
      </c>
      <c r="K23" s="19"/>
      <c r="L23" s="19"/>
      <c r="M23" s="19"/>
      <c r="P23" s="4"/>
    </row>
    <row r="24" spans="2:16">
      <c r="B24" s="9" t="s">
        <v>105</v>
      </c>
      <c r="C24" s="10">
        <v>804</v>
      </c>
      <c r="D24" s="10">
        <v>327</v>
      </c>
      <c r="E24" s="10">
        <v>225</v>
      </c>
      <c r="F24" s="10">
        <v>156</v>
      </c>
      <c r="G24" s="28">
        <v>649</v>
      </c>
      <c r="H24" s="96">
        <v>1892</v>
      </c>
      <c r="J24" s="9" t="s">
        <v>105</v>
      </c>
      <c r="K24" s="85">
        <f t="shared" ref="K24:K25" si="7">C24/SUM($C24:$H24)*100</f>
        <v>19.83715766099186</v>
      </c>
      <c r="L24" s="85">
        <f t="shared" ref="L24:M25" si="8">D24/SUM($C24:$H24)*100</f>
        <v>8.0680977054034049</v>
      </c>
      <c r="M24" s="85">
        <f t="shared" si="8"/>
        <v>5.5514433752775716</v>
      </c>
      <c r="N24" s="85">
        <f t="shared" ref="N24:P25" si="9">F24/SUM($C24:$H24)*100</f>
        <v>3.8490007401924502</v>
      </c>
      <c r="O24" s="85">
        <f t="shared" si="9"/>
        <v>16.012830002467307</v>
      </c>
      <c r="P24" s="88">
        <f t="shared" si="9"/>
        <v>46.681470515667407</v>
      </c>
    </row>
    <row r="25" spans="2:16">
      <c r="B25" s="9" t="s">
        <v>106</v>
      </c>
      <c r="C25" s="10">
        <v>415</v>
      </c>
      <c r="D25" s="10">
        <v>242</v>
      </c>
      <c r="E25" s="10">
        <v>100</v>
      </c>
      <c r="F25" s="10">
        <v>65</v>
      </c>
      <c r="G25" s="28">
        <v>235</v>
      </c>
      <c r="H25" s="96">
        <v>404</v>
      </c>
      <c r="J25" s="9" t="s">
        <v>106</v>
      </c>
      <c r="K25" s="85">
        <f t="shared" si="7"/>
        <v>28.40520191649555</v>
      </c>
      <c r="L25" s="85">
        <f t="shared" si="8"/>
        <v>16.563997262149215</v>
      </c>
      <c r="M25" s="85">
        <f t="shared" si="8"/>
        <v>6.8446269678302532</v>
      </c>
      <c r="N25" s="85">
        <f t="shared" si="9"/>
        <v>4.4490075290896645</v>
      </c>
      <c r="O25" s="85">
        <f t="shared" si="9"/>
        <v>16.084873374401095</v>
      </c>
      <c r="P25" s="88">
        <f t="shared" si="9"/>
        <v>27.652292950034223</v>
      </c>
    </row>
  </sheetData>
  <mergeCells count="1">
    <mergeCell ref="G2:H2"/>
  </mergeCells>
  <hyperlinks>
    <hyperlink ref="B3" location="Índice!A1" display="voltar"/>
  </hyperlinks>
  <pageMargins left="0.70866141732283472" right="0.70866141732283472" top="0.74803149606299213" bottom="0.74803149606299213" header="0.31496062992125984" footer="0.31496062992125984"/>
  <pageSetup paperSize="9" scale="81" orientation="landscape" verticalDpi="0" r:id="rId1"/>
  <colBreaks count="1" manualBreakCount="1">
    <brk id="8" max="1048575" man="1"/>
  </colBreaks>
</worksheet>
</file>

<file path=xl/worksheets/sheet12.xml><?xml version="1.0" encoding="utf-8"?>
<worksheet xmlns="http://schemas.openxmlformats.org/spreadsheetml/2006/main" xmlns:r="http://schemas.openxmlformats.org/officeDocument/2006/relationships">
  <dimension ref="A1:AR26"/>
  <sheetViews>
    <sheetView showGridLines="0" zoomScaleNormal="100" workbookViewId="0">
      <selection activeCell="G2" sqref="G2:H2"/>
    </sheetView>
  </sheetViews>
  <sheetFormatPr defaultRowHeight="15"/>
  <cols>
    <col min="1" max="1" width="3.42578125" customWidth="1"/>
    <col min="2" max="2" width="28.28515625" customWidth="1"/>
    <col min="3" max="22" width="12.140625" customWidth="1"/>
    <col min="23" max="23" width="3.42578125" customWidth="1"/>
    <col min="24" max="24" width="27.7109375" customWidth="1"/>
  </cols>
  <sheetData>
    <row r="1" spans="1:44" ht="18">
      <c r="B1" s="1" t="s">
        <v>74</v>
      </c>
    </row>
    <row r="2" spans="1:44" ht="18">
      <c r="A2" s="74"/>
      <c r="B2" s="1" t="s">
        <v>109</v>
      </c>
      <c r="G2" s="99" t="s">
        <v>118</v>
      </c>
      <c r="H2" s="99"/>
    </row>
    <row r="3" spans="1:44">
      <c r="B3" s="77" t="s">
        <v>77</v>
      </c>
    </row>
    <row r="4" spans="1:44" ht="18" customHeight="1">
      <c r="B4" s="1" t="s">
        <v>87</v>
      </c>
      <c r="C4" s="1"/>
      <c r="D4" s="1"/>
      <c r="E4" s="1"/>
      <c r="F4" s="1"/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</row>
    <row r="5" spans="1:44" ht="4.5" customHeight="1"/>
    <row r="6" spans="1:44">
      <c r="B6" s="20" t="s">
        <v>71</v>
      </c>
      <c r="X6" s="20" t="s">
        <v>72</v>
      </c>
    </row>
    <row r="7" spans="1:44" ht="24.75" customHeight="1">
      <c r="B7" s="113" t="s">
        <v>0</v>
      </c>
      <c r="C7" s="113" t="s">
        <v>34</v>
      </c>
      <c r="D7" s="113"/>
      <c r="E7" s="113"/>
      <c r="F7" s="116"/>
      <c r="G7" s="114"/>
      <c r="H7" s="117" t="s">
        <v>35</v>
      </c>
      <c r="I7" s="113"/>
      <c r="J7" s="113"/>
      <c r="K7" s="116"/>
      <c r="L7" s="126"/>
      <c r="M7" s="127" t="s">
        <v>36</v>
      </c>
      <c r="N7" s="113"/>
      <c r="O7" s="113"/>
      <c r="P7" s="116"/>
      <c r="Q7" s="128"/>
      <c r="R7" s="112" t="s">
        <v>37</v>
      </c>
      <c r="S7" s="113"/>
      <c r="T7" s="113"/>
      <c r="U7" s="113"/>
      <c r="V7" s="113"/>
      <c r="X7" s="113" t="s">
        <v>0</v>
      </c>
      <c r="Y7" s="113" t="s">
        <v>34</v>
      </c>
      <c r="Z7" s="113"/>
      <c r="AA7" s="113"/>
      <c r="AB7" s="116"/>
      <c r="AC7" s="114"/>
      <c r="AD7" s="117" t="s">
        <v>35</v>
      </c>
      <c r="AE7" s="113"/>
      <c r="AF7" s="113"/>
      <c r="AG7" s="116"/>
      <c r="AH7" s="126"/>
      <c r="AI7" s="127" t="s">
        <v>36</v>
      </c>
      <c r="AJ7" s="113"/>
      <c r="AK7" s="113"/>
      <c r="AL7" s="116"/>
      <c r="AM7" s="128"/>
      <c r="AN7" s="112" t="s">
        <v>37</v>
      </c>
      <c r="AO7" s="113"/>
      <c r="AP7" s="113"/>
      <c r="AQ7" s="113"/>
      <c r="AR7" s="113"/>
    </row>
    <row r="8" spans="1:44" ht="56.25">
      <c r="B8" s="115"/>
      <c r="C8" s="25" t="s">
        <v>38</v>
      </c>
      <c r="D8" s="25" t="s">
        <v>39</v>
      </c>
      <c r="E8" s="25" t="s">
        <v>40</v>
      </c>
      <c r="F8" s="26" t="s">
        <v>102</v>
      </c>
      <c r="G8" s="36" t="s">
        <v>29</v>
      </c>
      <c r="H8" s="29" t="s">
        <v>38</v>
      </c>
      <c r="I8" s="25" t="s">
        <v>39</v>
      </c>
      <c r="J8" s="25" t="s">
        <v>40</v>
      </c>
      <c r="K8" s="26" t="s">
        <v>102</v>
      </c>
      <c r="L8" s="41" t="s">
        <v>29</v>
      </c>
      <c r="M8" s="49" t="s">
        <v>38</v>
      </c>
      <c r="N8" s="25" t="s">
        <v>39</v>
      </c>
      <c r="O8" s="25" t="s">
        <v>40</v>
      </c>
      <c r="P8" s="26" t="s">
        <v>102</v>
      </c>
      <c r="Q8" s="50" t="s">
        <v>29</v>
      </c>
      <c r="R8" s="24" t="s">
        <v>38</v>
      </c>
      <c r="S8" s="14" t="s">
        <v>39</v>
      </c>
      <c r="T8" s="14" t="s">
        <v>40</v>
      </c>
      <c r="U8" s="26" t="s">
        <v>102</v>
      </c>
      <c r="V8" s="14" t="s">
        <v>29</v>
      </c>
      <c r="X8" s="115"/>
      <c r="Y8" s="25" t="s">
        <v>38</v>
      </c>
      <c r="Z8" s="25" t="s">
        <v>39</v>
      </c>
      <c r="AA8" s="25" t="s">
        <v>40</v>
      </c>
      <c r="AB8" s="26" t="s">
        <v>102</v>
      </c>
      <c r="AC8" s="36" t="s">
        <v>29</v>
      </c>
      <c r="AD8" s="29" t="s">
        <v>38</v>
      </c>
      <c r="AE8" s="25" t="s">
        <v>39</v>
      </c>
      <c r="AF8" s="25" t="s">
        <v>40</v>
      </c>
      <c r="AG8" s="26" t="s">
        <v>102</v>
      </c>
      <c r="AH8" s="41" t="s">
        <v>29</v>
      </c>
      <c r="AI8" s="49" t="s">
        <v>38</v>
      </c>
      <c r="AJ8" s="25" t="s">
        <v>39</v>
      </c>
      <c r="AK8" s="25" t="s">
        <v>40</v>
      </c>
      <c r="AL8" s="26" t="s">
        <v>102</v>
      </c>
      <c r="AM8" s="50" t="s">
        <v>29</v>
      </c>
      <c r="AN8" s="24" t="s">
        <v>38</v>
      </c>
      <c r="AO8" s="14" t="s">
        <v>39</v>
      </c>
      <c r="AP8" s="14" t="s">
        <v>40</v>
      </c>
      <c r="AQ8" s="26" t="s">
        <v>102</v>
      </c>
      <c r="AR8" s="14" t="s">
        <v>29</v>
      </c>
    </row>
    <row r="9" spans="1:44">
      <c r="B9" s="4" t="s">
        <v>4</v>
      </c>
      <c r="C9" s="5"/>
      <c r="D9" s="5"/>
      <c r="E9" s="5"/>
      <c r="F9" s="5"/>
      <c r="G9" s="37"/>
      <c r="H9" s="30"/>
      <c r="I9" s="5"/>
      <c r="J9" s="5"/>
      <c r="K9" s="5"/>
      <c r="L9" s="42"/>
      <c r="M9" s="51"/>
      <c r="N9" s="5"/>
      <c r="O9" s="5"/>
      <c r="P9" s="5"/>
      <c r="Q9" s="52"/>
      <c r="R9" s="5"/>
      <c r="S9" s="5"/>
      <c r="T9" s="5"/>
      <c r="U9" s="5"/>
      <c r="V9" s="5"/>
      <c r="X9" s="4" t="s">
        <v>4</v>
      </c>
      <c r="Y9" s="5"/>
      <c r="Z9" s="5"/>
      <c r="AA9" s="5"/>
      <c r="AB9" s="5"/>
      <c r="AC9" s="37"/>
      <c r="AD9" s="30"/>
      <c r="AE9" s="5"/>
      <c r="AF9" s="5"/>
      <c r="AG9" s="5"/>
      <c r="AH9" s="42"/>
      <c r="AI9" s="51"/>
      <c r="AJ9" s="5"/>
      <c r="AK9" s="5"/>
      <c r="AL9" s="5"/>
      <c r="AM9" s="52"/>
      <c r="AN9" s="5"/>
      <c r="AO9" s="5"/>
      <c r="AP9" s="5"/>
      <c r="AQ9" s="5"/>
      <c r="AR9" s="5"/>
    </row>
    <row r="10" spans="1:44">
      <c r="B10" s="6" t="s">
        <v>4</v>
      </c>
      <c r="C10" s="7">
        <v>576</v>
      </c>
      <c r="D10" s="7">
        <v>966</v>
      </c>
      <c r="E10" s="7">
        <v>2551</v>
      </c>
      <c r="F10" s="27">
        <v>227</v>
      </c>
      <c r="G10" s="61">
        <v>1194</v>
      </c>
      <c r="H10" s="31">
        <v>152</v>
      </c>
      <c r="I10" s="7">
        <v>1580</v>
      </c>
      <c r="J10" s="7">
        <v>2297</v>
      </c>
      <c r="K10" s="27">
        <v>179</v>
      </c>
      <c r="L10" s="64">
        <v>1306</v>
      </c>
      <c r="M10" s="67">
        <v>706</v>
      </c>
      <c r="N10" s="7">
        <v>1358</v>
      </c>
      <c r="O10" s="7">
        <v>2131</v>
      </c>
      <c r="P10" s="27">
        <v>219</v>
      </c>
      <c r="Q10" s="68">
        <v>1100</v>
      </c>
      <c r="R10" s="59">
        <v>218</v>
      </c>
      <c r="S10" s="7">
        <v>1086</v>
      </c>
      <c r="T10" s="7">
        <v>1626</v>
      </c>
      <c r="U10" s="7">
        <v>209</v>
      </c>
      <c r="V10" s="7">
        <v>2375</v>
      </c>
      <c r="X10" s="6" t="s">
        <v>4</v>
      </c>
      <c r="Y10" s="11">
        <f>C10/SUM($C10:$G10)*100</f>
        <v>10.446137105549511</v>
      </c>
      <c r="Z10" s="11">
        <f>D10/SUM($C10:$G10)*100</f>
        <v>17.519042437431992</v>
      </c>
      <c r="AA10" s="11">
        <f t="shared" ref="AA10:AC10" si="0">E10/SUM($C10:$G10)*100</f>
        <v>46.264055132390283</v>
      </c>
      <c r="AB10" s="11">
        <f t="shared" si="0"/>
        <v>4.116793616249546</v>
      </c>
      <c r="AC10" s="73">
        <f t="shared" si="0"/>
        <v>21.653971708378673</v>
      </c>
      <c r="AD10" s="34">
        <f>H10/SUM($H10:$L10)*100</f>
        <v>2.7566195139644543</v>
      </c>
      <c r="AE10" s="11">
        <f t="shared" ref="AE10:AH10" si="1">I10/SUM($H10:$L10)*100</f>
        <v>28.654334421472615</v>
      </c>
      <c r="AF10" s="11">
        <f t="shared" si="1"/>
        <v>41.657598839318098</v>
      </c>
      <c r="AG10" s="11">
        <f t="shared" si="1"/>
        <v>3.2462821907870874</v>
      </c>
      <c r="AH10" s="73">
        <f t="shared" si="1"/>
        <v>23.685165034457746</v>
      </c>
      <c r="AI10" s="34">
        <f>M10/SUM($M10:$Q10)*100</f>
        <v>12.803772216177004</v>
      </c>
      <c r="AJ10" s="11">
        <f t="shared" ref="AJ10:AM10" si="2">N10/SUM($M10:$Q10)*100</f>
        <v>24.628219078708742</v>
      </c>
      <c r="AK10" s="11">
        <f>O10/SUM($M10:$Q10)*100</f>
        <v>38.647080159593763</v>
      </c>
      <c r="AL10" s="11">
        <f t="shared" si="2"/>
        <v>3.9717083786724698</v>
      </c>
      <c r="AM10" s="73">
        <f t="shared" si="2"/>
        <v>19.949220166848022</v>
      </c>
      <c r="AN10" s="34">
        <f>R10/SUM($R10:$V10)*100</f>
        <v>3.9535727239753355</v>
      </c>
      <c r="AO10" s="11">
        <f t="shared" ref="AO10:AR10" si="3">S10/SUM($R10:$V10)*100</f>
        <v>19.695321001088139</v>
      </c>
      <c r="AP10" s="11">
        <f t="shared" si="3"/>
        <v>29.488574537540806</v>
      </c>
      <c r="AQ10" s="11">
        <f t="shared" si="3"/>
        <v>3.7903518317011242</v>
      </c>
      <c r="AR10" s="11">
        <f t="shared" si="3"/>
        <v>43.072179905694597</v>
      </c>
    </row>
    <row r="11" spans="1:44">
      <c r="B11" s="4" t="s">
        <v>5</v>
      </c>
      <c r="C11" s="8"/>
      <c r="D11" s="8"/>
      <c r="E11" s="8"/>
      <c r="F11" s="8"/>
      <c r="G11" s="62"/>
      <c r="H11" s="32"/>
      <c r="I11" s="8"/>
      <c r="J11" s="8"/>
      <c r="K11" s="8"/>
      <c r="L11" s="65"/>
      <c r="M11" s="69"/>
      <c r="N11" s="8"/>
      <c r="O11" s="8"/>
      <c r="P11" s="8"/>
      <c r="Q11" s="70"/>
      <c r="R11" s="8"/>
      <c r="S11" s="8"/>
      <c r="T11" s="8"/>
      <c r="U11" s="8"/>
      <c r="V11" s="8"/>
      <c r="X11" s="4" t="s">
        <v>5</v>
      </c>
      <c r="Y11" s="12"/>
      <c r="Z11" s="12"/>
      <c r="AA11" s="12"/>
      <c r="AB11" s="12"/>
      <c r="AC11" s="39"/>
      <c r="AD11" s="45"/>
      <c r="AE11" s="12"/>
      <c r="AF11" s="12"/>
      <c r="AG11" s="12"/>
      <c r="AH11" s="46"/>
      <c r="AI11" s="55"/>
      <c r="AJ11" s="12"/>
      <c r="AK11" s="12"/>
      <c r="AL11" s="12"/>
      <c r="AM11" s="56"/>
      <c r="AN11" s="12"/>
      <c r="AO11" s="12"/>
      <c r="AP11" s="12"/>
      <c r="AQ11" s="12"/>
      <c r="AR11" s="12"/>
    </row>
    <row r="12" spans="1:44">
      <c r="B12" s="9" t="s">
        <v>6</v>
      </c>
      <c r="C12" s="10">
        <v>58</v>
      </c>
      <c r="D12" s="10">
        <v>188</v>
      </c>
      <c r="E12" s="10">
        <v>543</v>
      </c>
      <c r="F12" s="28">
        <v>62</v>
      </c>
      <c r="G12" s="63">
        <v>286</v>
      </c>
      <c r="H12" s="33">
        <v>11</v>
      </c>
      <c r="I12" s="10">
        <v>271</v>
      </c>
      <c r="J12" s="10">
        <v>506</v>
      </c>
      <c r="K12" s="28">
        <v>47</v>
      </c>
      <c r="L12" s="66">
        <v>302</v>
      </c>
      <c r="M12" s="71">
        <v>103</v>
      </c>
      <c r="N12" s="10">
        <v>291</v>
      </c>
      <c r="O12" s="10">
        <v>429</v>
      </c>
      <c r="P12" s="28">
        <v>43</v>
      </c>
      <c r="Q12" s="72">
        <v>271</v>
      </c>
      <c r="R12" s="60">
        <v>40</v>
      </c>
      <c r="S12" s="10">
        <v>236</v>
      </c>
      <c r="T12" s="10">
        <v>339</v>
      </c>
      <c r="U12" s="10">
        <v>49</v>
      </c>
      <c r="V12" s="10">
        <v>473</v>
      </c>
      <c r="X12" s="9" t="s">
        <v>6</v>
      </c>
      <c r="Y12" s="13">
        <f t="shared" ref="Y12:Y15" si="4">C12/SUM($C12:$G12)*100</f>
        <v>5.1011433597185576</v>
      </c>
      <c r="Z12" s="13">
        <f t="shared" ref="Z12:Z15" si="5">D12/SUM($C12:$G12)*100</f>
        <v>16.534740545294635</v>
      </c>
      <c r="AA12" s="13">
        <f t="shared" ref="AA12:AA15" si="6">E12/SUM($C12:$G12)*100</f>
        <v>47.757255936675463</v>
      </c>
      <c r="AB12" s="81">
        <f t="shared" ref="AB12:AB15" si="7">F12/SUM($C12:$G12)*100</f>
        <v>5.452946350043975</v>
      </c>
      <c r="AC12" s="40">
        <f t="shared" ref="AC12:AC15" si="8">G12/SUM($C12:$G12)*100</f>
        <v>25.153913808267369</v>
      </c>
      <c r="AD12" s="47">
        <f t="shared" ref="AD12:AD15" si="9">H12/SUM($H12:$L12)*100</f>
        <v>0.96745822339489884</v>
      </c>
      <c r="AE12" s="13">
        <f t="shared" ref="AE12:AE15" si="10">I12/SUM($H12:$L12)*100</f>
        <v>23.834652594547055</v>
      </c>
      <c r="AF12" s="13">
        <f t="shared" ref="AF12:AF15" si="11">J12/SUM($H12:$L12)*100</f>
        <v>44.503078276165347</v>
      </c>
      <c r="AG12" s="81">
        <f t="shared" ref="AG12:AG15" si="12">K12/SUM($H12:$L12)*100</f>
        <v>4.1336851363236589</v>
      </c>
      <c r="AH12" s="48">
        <f t="shared" ref="AH12:AH15" si="13">L12/SUM($H12:$L12)*100</f>
        <v>26.561125769569045</v>
      </c>
      <c r="AI12" s="57">
        <f t="shared" ref="AI12:AI15" si="14">M12/SUM($M12:$Q12)*100</f>
        <v>9.0589270008795069</v>
      </c>
      <c r="AJ12" s="13">
        <f t="shared" ref="AJ12:AJ15" si="15">N12/SUM($M12:$Q12)*100</f>
        <v>25.593667546174142</v>
      </c>
      <c r="AK12" s="13">
        <f t="shared" ref="AK12:AK15" si="16">O12/SUM($M12:$Q12)*100</f>
        <v>37.730870712401057</v>
      </c>
      <c r="AL12" s="81">
        <f t="shared" ref="AL12:AL15" si="17">P12/SUM($M12:$Q12)*100</f>
        <v>3.781882145998241</v>
      </c>
      <c r="AM12" s="58">
        <f t="shared" ref="AM12:AM15" si="18">Q12/SUM($M12:$Q12)*100</f>
        <v>23.834652594547055</v>
      </c>
      <c r="AN12" s="35">
        <f t="shared" ref="AN12:AN15" si="19">R12/SUM($R12:$V12)*100</f>
        <v>3.518029903254178</v>
      </c>
      <c r="AO12" s="13">
        <f t="shared" ref="AO12:AO15" si="20">S12/SUM($R12:$V12)*100</f>
        <v>20.756376429199648</v>
      </c>
      <c r="AP12" s="13">
        <f t="shared" ref="AP12:AP15" si="21">T12/SUM($R12:$V12)*100</f>
        <v>29.815303430079155</v>
      </c>
      <c r="AQ12" s="13">
        <f t="shared" ref="AQ12:AQ15" si="22">U12/SUM($R12:$V12)*100</f>
        <v>4.3095866314863676</v>
      </c>
      <c r="AR12" s="13">
        <f t="shared" ref="AR12:AR15" si="23">V12/SUM($R12:$V12)*100</f>
        <v>41.600703605980648</v>
      </c>
    </row>
    <row r="13" spans="1:44">
      <c r="B13" s="9" t="s">
        <v>7</v>
      </c>
      <c r="C13" s="10">
        <v>204</v>
      </c>
      <c r="D13" s="10">
        <v>359</v>
      </c>
      <c r="E13" s="10">
        <v>889</v>
      </c>
      <c r="F13" s="28">
        <v>78</v>
      </c>
      <c r="G13" s="63">
        <v>427</v>
      </c>
      <c r="H13" s="33">
        <v>59</v>
      </c>
      <c r="I13" s="10">
        <v>590</v>
      </c>
      <c r="J13" s="10">
        <v>777</v>
      </c>
      <c r="K13" s="28">
        <v>62</v>
      </c>
      <c r="L13" s="66">
        <v>469</v>
      </c>
      <c r="M13" s="71">
        <v>303</v>
      </c>
      <c r="N13" s="10">
        <v>466</v>
      </c>
      <c r="O13" s="10">
        <v>744</v>
      </c>
      <c r="P13" s="28">
        <v>59</v>
      </c>
      <c r="Q13" s="72">
        <v>385</v>
      </c>
      <c r="R13" s="60">
        <v>78</v>
      </c>
      <c r="S13" s="10">
        <v>368</v>
      </c>
      <c r="T13" s="10">
        <v>581</v>
      </c>
      <c r="U13" s="10">
        <v>84</v>
      </c>
      <c r="V13" s="10">
        <v>846</v>
      </c>
      <c r="X13" s="9" t="s">
        <v>7</v>
      </c>
      <c r="Y13" s="13">
        <f t="shared" si="4"/>
        <v>10.424118548799182</v>
      </c>
      <c r="Z13" s="13">
        <f t="shared" si="5"/>
        <v>18.344404701073071</v>
      </c>
      <c r="AA13" s="13">
        <f t="shared" si="6"/>
        <v>45.426673479816046</v>
      </c>
      <c r="AB13" s="81">
        <f t="shared" si="7"/>
        <v>3.98569238630557</v>
      </c>
      <c r="AC13" s="40">
        <f t="shared" si="8"/>
        <v>21.819110884006133</v>
      </c>
      <c r="AD13" s="47">
        <f t="shared" si="9"/>
        <v>3.0148185998978025</v>
      </c>
      <c r="AE13" s="13">
        <f t="shared" si="10"/>
        <v>30.148185998978029</v>
      </c>
      <c r="AF13" s="13">
        <f t="shared" si="11"/>
        <v>39.703628002043942</v>
      </c>
      <c r="AG13" s="81">
        <f t="shared" si="12"/>
        <v>3.1681144609095555</v>
      </c>
      <c r="AH13" s="48">
        <f t="shared" si="13"/>
        <v>23.965252938170671</v>
      </c>
      <c r="AI13" s="57">
        <f t="shared" si="14"/>
        <v>15.482881962187021</v>
      </c>
      <c r="AJ13" s="13">
        <f t="shared" si="15"/>
        <v>23.811957077158915</v>
      </c>
      <c r="AK13" s="13">
        <f t="shared" si="16"/>
        <v>38.017373530914668</v>
      </c>
      <c r="AL13" s="81">
        <f t="shared" si="17"/>
        <v>3.0148185998978025</v>
      </c>
      <c r="AM13" s="58">
        <f t="shared" si="18"/>
        <v>19.672968829841594</v>
      </c>
      <c r="AN13" s="35">
        <f t="shared" si="19"/>
        <v>3.98569238630557</v>
      </c>
      <c r="AO13" s="13">
        <f t="shared" si="20"/>
        <v>18.804292284108328</v>
      </c>
      <c r="AP13" s="13">
        <f t="shared" si="21"/>
        <v>29.688298415942771</v>
      </c>
      <c r="AQ13" s="13">
        <f t="shared" si="22"/>
        <v>4.292284108329075</v>
      </c>
      <c r="AR13" s="13">
        <f t="shared" si="23"/>
        <v>43.229432805314254</v>
      </c>
    </row>
    <row r="14" spans="1:44">
      <c r="B14" s="9" t="s">
        <v>8</v>
      </c>
      <c r="C14" s="10">
        <v>233</v>
      </c>
      <c r="D14" s="10">
        <v>304</v>
      </c>
      <c r="E14" s="10">
        <v>695</v>
      </c>
      <c r="F14" s="28">
        <v>52</v>
      </c>
      <c r="G14" s="63">
        <v>332</v>
      </c>
      <c r="H14" s="33">
        <v>61</v>
      </c>
      <c r="I14" s="10">
        <v>529</v>
      </c>
      <c r="J14" s="10">
        <v>610</v>
      </c>
      <c r="K14" s="28">
        <v>44</v>
      </c>
      <c r="L14" s="66">
        <v>372</v>
      </c>
      <c r="M14" s="71">
        <v>235</v>
      </c>
      <c r="N14" s="10">
        <v>372</v>
      </c>
      <c r="O14" s="10">
        <v>631</v>
      </c>
      <c r="P14" s="28">
        <v>67</v>
      </c>
      <c r="Q14" s="72">
        <v>311</v>
      </c>
      <c r="R14" s="60">
        <v>57</v>
      </c>
      <c r="S14" s="10">
        <v>317</v>
      </c>
      <c r="T14" s="10">
        <v>464</v>
      </c>
      <c r="U14" s="10">
        <v>54</v>
      </c>
      <c r="V14" s="10">
        <v>724</v>
      </c>
      <c r="X14" s="9" t="s">
        <v>8</v>
      </c>
      <c r="Y14" s="13">
        <f t="shared" si="4"/>
        <v>14.418316831683168</v>
      </c>
      <c r="Z14" s="13">
        <f t="shared" si="5"/>
        <v>18.811881188118811</v>
      </c>
      <c r="AA14" s="13">
        <f t="shared" si="6"/>
        <v>43.007425742574256</v>
      </c>
      <c r="AB14" s="81">
        <f t="shared" si="7"/>
        <v>3.217821782178218</v>
      </c>
      <c r="AC14" s="40">
        <f t="shared" si="8"/>
        <v>20.544554455445542</v>
      </c>
      <c r="AD14" s="47">
        <f t="shared" si="9"/>
        <v>3.7747524752475248</v>
      </c>
      <c r="AE14" s="13">
        <f t="shared" si="10"/>
        <v>32.735148514851488</v>
      </c>
      <c r="AF14" s="13">
        <f t="shared" si="11"/>
        <v>37.74752475247525</v>
      </c>
      <c r="AG14" s="81">
        <f t="shared" si="12"/>
        <v>2.722772277227723</v>
      </c>
      <c r="AH14" s="48">
        <f t="shared" si="13"/>
        <v>23.019801980198022</v>
      </c>
      <c r="AI14" s="57">
        <f t="shared" si="14"/>
        <v>14.542079207920791</v>
      </c>
      <c r="AJ14" s="13">
        <f t="shared" si="15"/>
        <v>23.019801980198022</v>
      </c>
      <c r="AK14" s="13">
        <f t="shared" si="16"/>
        <v>39.047029702970299</v>
      </c>
      <c r="AL14" s="81">
        <f t="shared" si="17"/>
        <v>4.1460396039603964</v>
      </c>
      <c r="AM14" s="58">
        <f t="shared" si="18"/>
        <v>19.245049504950494</v>
      </c>
      <c r="AN14" s="35">
        <f t="shared" si="19"/>
        <v>3.527227722772277</v>
      </c>
      <c r="AO14" s="13">
        <f t="shared" si="20"/>
        <v>19.616336633663366</v>
      </c>
      <c r="AP14" s="13">
        <f t="shared" si="21"/>
        <v>28.71287128712871</v>
      </c>
      <c r="AQ14" s="13">
        <f t="shared" si="22"/>
        <v>3.3415841584158419</v>
      </c>
      <c r="AR14" s="13">
        <f t="shared" si="23"/>
        <v>44.801980198019805</v>
      </c>
    </row>
    <row r="15" spans="1:44">
      <c r="B15" s="9" t="s">
        <v>9</v>
      </c>
      <c r="C15" s="10">
        <v>81</v>
      </c>
      <c r="D15" s="10">
        <v>115</v>
      </c>
      <c r="E15" s="10">
        <v>424</v>
      </c>
      <c r="F15" s="28">
        <v>35</v>
      </c>
      <c r="G15" s="63">
        <v>149</v>
      </c>
      <c r="H15" s="33">
        <v>21</v>
      </c>
      <c r="I15" s="10">
        <v>190</v>
      </c>
      <c r="J15" s="10">
        <v>404</v>
      </c>
      <c r="K15" s="28">
        <v>26</v>
      </c>
      <c r="L15" s="66">
        <v>163</v>
      </c>
      <c r="M15" s="71">
        <v>65</v>
      </c>
      <c r="N15" s="10">
        <v>229</v>
      </c>
      <c r="O15" s="10">
        <v>327</v>
      </c>
      <c r="P15" s="28">
        <v>50</v>
      </c>
      <c r="Q15" s="72">
        <v>133</v>
      </c>
      <c r="R15" s="60">
        <v>43</v>
      </c>
      <c r="S15" s="10">
        <v>165</v>
      </c>
      <c r="T15" s="10">
        <v>242</v>
      </c>
      <c r="U15" s="10">
        <v>22</v>
      </c>
      <c r="V15" s="10">
        <v>332</v>
      </c>
      <c r="X15" s="9" t="s">
        <v>9</v>
      </c>
      <c r="Y15" s="13">
        <f t="shared" si="4"/>
        <v>10.074626865671641</v>
      </c>
      <c r="Z15" s="13">
        <f t="shared" si="5"/>
        <v>14.303482587064675</v>
      </c>
      <c r="AA15" s="13">
        <f t="shared" si="6"/>
        <v>52.736318407960205</v>
      </c>
      <c r="AB15" s="81">
        <f t="shared" si="7"/>
        <v>4.3532338308457712</v>
      </c>
      <c r="AC15" s="40">
        <f t="shared" si="8"/>
        <v>18.53233830845771</v>
      </c>
      <c r="AD15" s="47">
        <f t="shared" si="9"/>
        <v>2.6119402985074625</v>
      </c>
      <c r="AE15" s="13">
        <f t="shared" si="10"/>
        <v>23.631840796019901</v>
      </c>
      <c r="AF15" s="13">
        <f t="shared" si="11"/>
        <v>50.248756218905477</v>
      </c>
      <c r="AG15" s="81">
        <f t="shared" si="12"/>
        <v>3.233830845771144</v>
      </c>
      <c r="AH15" s="48">
        <f t="shared" si="13"/>
        <v>20.273631840796018</v>
      </c>
      <c r="AI15" s="57">
        <f t="shared" si="14"/>
        <v>8.0845771144278622</v>
      </c>
      <c r="AJ15" s="13">
        <f t="shared" si="15"/>
        <v>28.482587064676618</v>
      </c>
      <c r="AK15" s="13">
        <f t="shared" si="16"/>
        <v>40.671641791044777</v>
      </c>
      <c r="AL15" s="81">
        <f t="shared" si="17"/>
        <v>6.2189054726368163</v>
      </c>
      <c r="AM15" s="58">
        <f t="shared" si="18"/>
        <v>16.542288557213929</v>
      </c>
      <c r="AN15" s="35">
        <f t="shared" si="19"/>
        <v>5.3482587064676617</v>
      </c>
      <c r="AO15" s="13">
        <f t="shared" si="20"/>
        <v>20.522388059701495</v>
      </c>
      <c r="AP15" s="13">
        <f t="shared" si="21"/>
        <v>30.099502487562191</v>
      </c>
      <c r="AQ15" s="13">
        <f t="shared" si="22"/>
        <v>2.7363184079601992</v>
      </c>
      <c r="AR15" s="13">
        <f t="shared" si="23"/>
        <v>41.293532338308459</v>
      </c>
    </row>
    <row r="16" spans="1:44">
      <c r="B16" s="4" t="s">
        <v>61</v>
      </c>
      <c r="C16" s="8"/>
      <c r="D16" s="8"/>
      <c r="E16" s="8"/>
      <c r="F16" s="8"/>
      <c r="G16" s="62"/>
      <c r="H16" s="32"/>
      <c r="I16" s="8"/>
      <c r="J16" s="8"/>
      <c r="K16" s="8"/>
      <c r="L16" s="65"/>
      <c r="M16" s="69"/>
      <c r="N16" s="8"/>
      <c r="O16" s="8"/>
      <c r="P16" s="8"/>
      <c r="Q16" s="70"/>
      <c r="R16" s="8"/>
      <c r="S16" s="8"/>
      <c r="T16" s="8"/>
      <c r="U16" s="8"/>
      <c r="V16" s="8"/>
      <c r="X16" s="4" t="s">
        <v>61</v>
      </c>
      <c r="Y16" s="8"/>
      <c r="Z16" s="8"/>
      <c r="AA16" s="8"/>
      <c r="AB16" s="8"/>
      <c r="AC16" s="62"/>
      <c r="AD16" s="32"/>
      <c r="AE16" s="8"/>
      <c r="AF16" s="8"/>
      <c r="AG16" s="8"/>
      <c r="AH16" s="65"/>
      <c r="AI16" s="69"/>
      <c r="AJ16" s="8"/>
      <c r="AK16" s="8"/>
      <c r="AL16" s="8"/>
      <c r="AM16" s="70"/>
      <c r="AN16" s="8"/>
      <c r="AO16" s="8"/>
      <c r="AP16" s="8"/>
      <c r="AQ16" s="8"/>
      <c r="AR16" s="8"/>
    </row>
    <row r="17" spans="2:44">
      <c r="B17" s="9" t="s">
        <v>54</v>
      </c>
      <c r="C17" s="10">
        <v>221</v>
      </c>
      <c r="D17" s="10">
        <v>298</v>
      </c>
      <c r="E17" s="10">
        <v>692</v>
      </c>
      <c r="F17" s="28">
        <v>58</v>
      </c>
      <c r="G17" s="63">
        <v>300</v>
      </c>
      <c r="H17" s="33">
        <v>64</v>
      </c>
      <c r="I17" s="10">
        <v>524</v>
      </c>
      <c r="J17" s="10">
        <v>627</v>
      </c>
      <c r="K17" s="28">
        <v>44</v>
      </c>
      <c r="L17" s="66">
        <v>310</v>
      </c>
      <c r="M17" s="71">
        <v>184</v>
      </c>
      <c r="N17" s="10">
        <v>352</v>
      </c>
      <c r="O17" s="10">
        <v>672</v>
      </c>
      <c r="P17" s="28">
        <v>73</v>
      </c>
      <c r="Q17" s="72">
        <v>288</v>
      </c>
      <c r="R17" s="60">
        <v>66</v>
      </c>
      <c r="S17" s="10">
        <v>307</v>
      </c>
      <c r="T17" s="10">
        <v>467</v>
      </c>
      <c r="U17" s="10">
        <v>57</v>
      </c>
      <c r="V17" s="10">
        <v>672</v>
      </c>
      <c r="X17" s="9" t="s">
        <v>54</v>
      </c>
      <c r="Y17" s="13">
        <f t="shared" ref="Y17:Y23" si="24">C17/SUM($C17:$G17)*100</f>
        <v>14.085404716379859</v>
      </c>
      <c r="Z17" s="13">
        <f t="shared" ref="Z17:Z23" si="25">D17/SUM($C17:$G17)*100</f>
        <v>18.992989165073297</v>
      </c>
      <c r="AA17" s="13">
        <f t="shared" ref="AA17:AA23" si="26">E17/SUM($C17:$G17)*100</f>
        <v>44.104525175270872</v>
      </c>
      <c r="AB17" s="81">
        <f t="shared" ref="AB17:AB23" si="27">F17/SUM($C17:$G17)*100</f>
        <v>3.6966220522625872</v>
      </c>
      <c r="AC17" s="40">
        <f t="shared" ref="AC17:AC23" si="28">G17/SUM($C17:$G17)*100</f>
        <v>19.120458891013385</v>
      </c>
      <c r="AD17" s="47">
        <f t="shared" ref="AD17:AD23" si="29">H17/SUM($H17:$L17)*100</f>
        <v>4.0790312300828555</v>
      </c>
      <c r="AE17" s="13">
        <f t="shared" ref="AE17:AE23" si="30">I17/SUM($H17:$L17)*100</f>
        <v>33.397068196303373</v>
      </c>
      <c r="AF17" s="13">
        <f t="shared" ref="AF17:AF23" si="31">J17/SUM($H17:$L17)*100</f>
        <v>39.961759082217974</v>
      </c>
      <c r="AG17" s="81">
        <f t="shared" ref="AG17:AG23" si="32">K17/SUM($H17:$L17)*100</f>
        <v>2.804333970681963</v>
      </c>
      <c r="AH17" s="48">
        <f t="shared" ref="AH17:AH23" si="33">L17/SUM($H17:$L17)*100</f>
        <v>19.757807520713829</v>
      </c>
      <c r="AI17" s="57">
        <f t="shared" ref="AI17:AI23" si="34">M17/SUM($M17:$Q17)*100</f>
        <v>11.72721478648821</v>
      </c>
      <c r="AJ17" s="13">
        <f t="shared" ref="AJ17:AJ23" si="35">N17/SUM($M17:$Q17)*100</f>
        <v>22.434671765455704</v>
      </c>
      <c r="AK17" s="13">
        <f t="shared" ref="AK17:AK23" si="36">O17/SUM($M17:$Q17)*100</f>
        <v>42.829827915869984</v>
      </c>
      <c r="AL17" s="81">
        <f t="shared" ref="AL17:AL23" si="37">P17/SUM($M17:$Q17)*100</f>
        <v>4.6526449968132573</v>
      </c>
      <c r="AM17" s="58">
        <f t="shared" ref="AM17:AM23" si="38">Q17/SUM($M17:$Q17)*100</f>
        <v>18.355640535372849</v>
      </c>
      <c r="AN17" s="35">
        <f t="shared" ref="AN17:AN23" si="39">R17/SUM($R17:$V17)*100</f>
        <v>4.2065009560229445</v>
      </c>
      <c r="AO17" s="13">
        <f t="shared" ref="AO17:AO23" si="40">S17/SUM($R17:$V17)*100</f>
        <v>19.566602931803697</v>
      </c>
      <c r="AP17" s="13">
        <f t="shared" ref="AP17:AP23" si="41">T17/SUM($R17:$V17)*100</f>
        <v>29.764181007010837</v>
      </c>
      <c r="AQ17" s="13">
        <f t="shared" ref="AQ17:AQ23" si="42">U17/SUM($R17:$V17)*100</f>
        <v>3.6328871892925432</v>
      </c>
      <c r="AR17" s="13">
        <f t="shared" ref="AR17:AR23" si="43">V17/SUM($R17:$V17)*100</f>
        <v>42.829827915869984</v>
      </c>
    </row>
    <row r="18" spans="2:44">
      <c r="B18" s="9" t="s">
        <v>55</v>
      </c>
      <c r="C18" s="10">
        <v>44</v>
      </c>
      <c r="D18" s="10">
        <v>83</v>
      </c>
      <c r="E18" s="10">
        <v>313</v>
      </c>
      <c r="F18" s="28">
        <v>30</v>
      </c>
      <c r="G18" s="63">
        <v>139</v>
      </c>
      <c r="H18" s="33">
        <v>8</v>
      </c>
      <c r="I18" s="10">
        <v>137</v>
      </c>
      <c r="J18" s="10">
        <v>276</v>
      </c>
      <c r="K18" s="28">
        <v>25</v>
      </c>
      <c r="L18" s="66">
        <v>163</v>
      </c>
      <c r="M18" s="71">
        <v>65</v>
      </c>
      <c r="N18" s="10">
        <v>132</v>
      </c>
      <c r="O18" s="10">
        <v>239</v>
      </c>
      <c r="P18" s="28">
        <v>30</v>
      </c>
      <c r="Q18" s="72">
        <v>143</v>
      </c>
      <c r="R18" s="60">
        <v>12</v>
      </c>
      <c r="S18" s="10">
        <v>89</v>
      </c>
      <c r="T18" s="10">
        <v>212</v>
      </c>
      <c r="U18" s="10">
        <v>32</v>
      </c>
      <c r="V18" s="10">
        <v>264</v>
      </c>
      <c r="X18" s="9" t="s">
        <v>55</v>
      </c>
      <c r="Y18" s="13">
        <f t="shared" si="24"/>
        <v>7.2249589490968793</v>
      </c>
      <c r="Z18" s="13">
        <f t="shared" si="25"/>
        <v>13.628899835796387</v>
      </c>
      <c r="AA18" s="13">
        <f t="shared" si="26"/>
        <v>51.39573070607554</v>
      </c>
      <c r="AB18" s="81">
        <f t="shared" si="27"/>
        <v>4.9261083743842367</v>
      </c>
      <c r="AC18" s="40">
        <f t="shared" si="28"/>
        <v>22.824302134646963</v>
      </c>
      <c r="AD18" s="47">
        <f t="shared" si="29"/>
        <v>1.3136288998357963</v>
      </c>
      <c r="AE18" s="13">
        <f t="shared" si="30"/>
        <v>22.495894909688012</v>
      </c>
      <c r="AF18" s="13">
        <f t="shared" si="31"/>
        <v>45.320197044334975</v>
      </c>
      <c r="AG18" s="81">
        <f t="shared" si="32"/>
        <v>4.1050903119868636</v>
      </c>
      <c r="AH18" s="48">
        <f t="shared" si="33"/>
        <v>26.765188834154351</v>
      </c>
      <c r="AI18" s="57">
        <f t="shared" si="34"/>
        <v>10.673234811165845</v>
      </c>
      <c r="AJ18" s="13">
        <f t="shared" si="35"/>
        <v>21.674876847290641</v>
      </c>
      <c r="AK18" s="13">
        <f t="shared" si="36"/>
        <v>39.244663382594418</v>
      </c>
      <c r="AL18" s="81">
        <f t="shared" si="37"/>
        <v>4.9261083743842367</v>
      </c>
      <c r="AM18" s="58">
        <f t="shared" si="38"/>
        <v>23.481116584564859</v>
      </c>
      <c r="AN18" s="35">
        <f t="shared" si="39"/>
        <v>1.9704433497536946</v>
      </c>
      <c r="AO18" s="13">
        <f t="shared" si="40"/>
        <v>14.614121510673234</v>
      </c>
      <c r="AP18" s="13">
        <f t="shared" si="41"/>
        <v>34.811165845648603</v>
      </c>
      <c r="AQ18" s="13">
        <f t="shared" si="42"/>
        <v>5.2545155993431854</v>
      </c>
      <c r="AR18" s="13">
        <f t="shared" si="43"/>
        <v>43.349753694581281</v>
      </c>
    </row>
    <row r="19" spans="2:44">
      <c r="B19" s="9" t="s">
        <v>56</v>
      </c>
      <c r="C19" s="10">
        <v>150</v>
      </c>
      <c r="D19" s="10">
        <v>284</v>
      </c>
      <c r="E19" s="10">
        <v>837</v>
      </c>
      <c r="F19" s="28">
        <v>73</v>
      </c>
      <c r="G19" s="63">
        <v>357</v>
      </c>
      <c r="H19" s="33">
        <v>43</v>
      </c>
      <c r="I19" s="10">
        <v>452</v>
      </c>
      <c r="J19" s="10">
        <v>754</v>
      </c>
      <c r="K19" s="28">
        <v>57</v>
      </c>
      <c r="L19" s="66">
        <v>395</v>
      </c>
      <c r="M19" s="71">
        <v>217</v>
      </c>
      <c r="N19" s="10">
        <v>417</v>
      </c>
      <c r="O19" s="10">
        <v>689</v>
      </c>
      <c r="P19" s="28">
        <v>54</v>
      </c>
      <c r="Q19" s="72">
        <v>324</v>
      </c>
      <c r="R19" s="60">
        <v>67</v>
      </c>
      <c r="S19" s="10">
        <v>327</v>
      </c>
      <c r="T19" s="10">
        <v>537</v>
      </c>
      <c r="U19" s="10">
        <v>59</v>
      </c>
      <c r="V19" s="10">
        <v>711</v>
      </c>
      <c r="X19" s="9" t="s">
        <v>56</v>
      </c>
      <c r="Y19" s="13">
        <f t="shared" si="24"/>
        <v>8.8183421516754841</v>
      </c>
      <c r="Z19" s="13">
        <f t="shared" si="25"/>
        <v>16.696061140505584</v>
      </c>
      <c r="AA19" s="13">
        <f t="shared" si="26"/>
        <v>49.206349206349202</v>
      </c>
      <c r="AB19" s="81">
        <f t="shared" si="27"/>
        <v>4.2915931804820691</v>
      </c>
      <c r="AC19" s="40">
        <f t="shared" si="28"/>
        <v>20.987654320987652</v>
      </c>
      <c r="AD19" s="47">
        <f t="shared" si="29"/>
        <v>2.5279247501469726</v>
      </c>
      <c r="AE19" s="13">
        <f t="shared" si="30"/>
        <v>26.572604350382129</v>
      </c>
      <c r="AF19" s="13">
        <f t="shared" si="31"/>
        <v>44.32686654908877</v>
      </c>
      <c r="AG19" s="81">
        <f t="shared" si="32"/>
        <v>3.3509700176366843</v>
      </c>
      <c r="AH19" s="48">
        <f t="shared" si="33"/>
        <v>23.221634332745445</v>
      </c>
      <c r="AI19" s="57">
        <f t="shared" si="34"/>
        <v>12.757201646090536</v>
      </c>
      <c r="AJ19" s="13">
        <f t="shared" si="35"/>
        <v>24.514991181657848</v>
      </c>
      <c r="AK19" s="13">
        <f t="shared" si="36"/>
        <v>40.505584950029395</v>
      </c>
      <c r="AL19" s="81">
        <f t="shared" si="37"/>
        <v>3.1746031746031744</v>
      </c>
      <c r="AM19" s="58">
        <f t="shared" si="38"/>
        <v>19.047619047619047</v>
      </c>
      <c r="AN19" s="35">
        <f t="shared" si="39"/>
        <v>3.9388594944150501</v>
      </c>
      <c r="AO19" s="13">
        <f t="shared" si="40"/>
        <v>19.223985890652557</v>
      </c>
      <c r="AP19" s="13">
        <f t="shared" si="41"/>
        <v>31.569664902998234</v>
      </c>
      <c r="AQ19" s="13">
        <f t="shared" si="42"/>
        <v>3.4685479129923578</v>
      </c>
      <c r="AR19" s="13">
        <f t="shared" si="43"/>
        <v>41.798941798941797</v>
      </c>
    </row>
    <row r="20" spans="2:44">
      <c r="B20" s="9" t="s">
        <v>57</v>
      </c>
      <c r="C20" s="10">
        <v>21</v>
      </c>
      <c r="D20" s="10">
        <v>36</v>
      </c>
      <c r="E20" s="10">
        <v>76</v>
      </c>
      <c r="F20" s="28">
        <v>10</v>
      </c>
      <c r="G20" s="63">
        <v>39</v>
      </c>
      <c r="H20" s="33">
        <v>3</v>
      </c>
      <c r="I20" s="10">
        <v>53</v>
      </c>
      <c r="J20" s="10">
        <v>70</v>
      </c>
      <c r="K20" s="28">
        <v>9</v>
      </c>
      <c r="L20" s="66">
        <v>47</v>
      </c>
      <c r="M20" s="71">
        <v>19</v>
      </c>
      <c r="N20" s="10">
        <v>48</v>
      </c>
      <c r="O20" s="10">
        <v>72</v>
      </c>
      <c r="P20" s="28">
        <v>9</v>
      </c>
      <c r="Q20" s="72">
        <v>34</v>
      </c>
      <c r="R20" s="60">
        <v>9</v>
      </c>
      <c r="S20" s="10">
        <v>38</v>
      </c>
      <c r="T20" s="10">
        <v>42</v>
      </c>
      <c r="U20" s="10">
        <v>6</v>
      </c>
      <c r="V20" s="10">
        <v>87</v>
      </c>
      <c r="X20" s="9" t="s">
        <v>57</v>
      </c>
      <c r="Y20" s="13">
        <f t="shared" si="24"/>
        <v>11.538461538461538</v>
      </c>
      <c r="Z20" s="13">
        <f t="shared" si="25"/>
        <v>19.780219780219781</v>
      </c>
      <c r="AA20" s="13">
        <f t="shared" si="26"/>
        <v>41.758241758241759</v>
      </c>
      <c r="AB20" s="81">
        <f t="shared" si="27"/>
        <v>5.4945054945054945</v>
      </c>
      <c r="AC20" s="40">
        <f t="shared" si="28"/>
        <v>21.428571428571427</v>
      </c>
      <c r="AD20" s="47">
        <f t="shared" si="29"/>
        <v>1.6483516483516485</v>
      </c>
      <c r="AE20" s="13">
        <f t="shared" si="30"/>
        <v>29.120879120879124</v>
      </c>
      <c r="AF20" s="13">
        <f t="shared" si="31"/>
        <v>38.461538461538467</v>
      </c>
      <c r="AG20" s="81">
        <f t="shared" si="32"/>
        <v>4.9450549450549453</v>
      </c>
      <c r="AH20" s="48">
        <f t="shared" si="33"/>
        <v>25.824175824175828</v>
      </c>
      <c r="AI20" s="57">
        <f t="shared" si="34"/>
        <v>10.43956043956044</v>
      </c>
      <c r="AJ20" s="13">
        <f t="shared" si="35"/>
        <v>26.373626373626376</v>
      </c>
      <c r="AK20" s="13">
        <f t="shared" si="36"/>
        <v>39.560439560439562</v>
      </c>
      <c r="AL20" s="81">
        <f t="shared" si="37"/>
        <v>4.9450549450549453</v>
      </c>
      <c r="AM20" s="58">
        <f t="shared" si="38"/>
        <v>18.681318681318682</v>
      </c>
      <c r="AN20" s="35">
        <f t="shared" si="39"/>
        <v>4.9450549450549453</v>
      </c>
      <c r="AO20" s="13">
        <f t="shared" si="40"/>
        <v>20.87912087912088</v>
      </c>
      <c r="AP20" s="13">
        <f t="shared" si="41"/>
        <v>23.076923076923077</v>
      </c>
      <c r="AQ20" s="13">
        <f t="shared" si="42"/>
        <v>3.296703296703297</v>
      </c>
      <c r="AR20" s="13">
        <f t="shared" si="43"/>
        <v>47.802197802197803</v>
      </c>
    </row>
    <row r="21" spans="2:44">
      <c r="B21" s="9" t="s">
        <v>58</v>
      </c>
      <c r="C21" s="10">
        <v>37</v>
      </c>
      <c r="D21" s="10">
        <v>69</v>
      </c>
      <c r="E21" s="10">
        <v>101</v>
      </c>
      <c r="F21" s="28">
        <v>6</v>
      </c>
      <c r="G21" s="63">
        <v>120</v>
      </c>
      <c r="H21" s="33">
        <v>18</v>
      </c>
      <c r="I21" s="10">
        <v>105</v>
      </c>
      <c r="J21" s="10">
        <v>78</v>
      </c>
      <c r="K21" s="28">
        <v>5</v>
      </c>
      <c r="L21" s="66">
        <v>127</v>
      </c>
      <c r="M21" s="71">
        <v>64</v>
      </c>
      <c r="N21" s="10">
        <v>96</v>
      </c>
      <c r="O21" s="10">
        <v>65</v>
      </c>
      <c r="P21" s="28">
        <v>8</v>
      </c>
      <c r="Q21" s="72">
        <v>100</v>
      </c>
      <c r="R21" s="60">
        <v>20</v>
      </c>
      <c r="S21" s="10">
        <v>82</v>
      </c>
      <c r="T21" s="10">
        <v>56</v>
      </c>
      <c r="U21" s="10">
        <v>11</v>
      </c>
      <c r="V21" s="10">
        <v>164</v>
      </c>
      <c r="X21" s="9" t="s">
        <v>58</v>
      </c>
      <c r="Y21" s="13">
        <f t="shared" si="24"/>
        <v>11.111111111111111</v>
      </c>
      <c r="Z21" s="13">
        <f t="shared" si="25"/>
        <v>20.72072072072072</v>
      </c>
      <c r="AA21" s="13">
        <f t="shared" si="26"/>
        <v>30.33033033033033</v>
      </c>
      <c r="AB21" s="81">
        <f t="shared" si="27"/>
        <v>1.8018018018018018</v>
      </c>
      <c r="AC21" s="40">
        <f t="shared" si="28"/>
        <v>36.036036036036037</v>
      </c>
      <c r="AD21" s="47">
        <f t="shared" si="29"/>
        <v>5.4054054054054053</v>
      </c>
      <c r="AE21" s="13">
        <f t="shared" si="30"/>
        <v>31.531531531531531</v>
      </c>
      <c r="AF21" s="13">
        <f t="shared" si="31"/>
        <v>23.423423423423422</v>
      </c>
      <c r="AG21" s="81">
        <f t="shared" si="32"/>
        <v>1.5015015015015014</v>
      </c>
      <c r="AH21" s="48">
        <f t="shared" si="33"/>
        <v>38.138138138138139</v>
      </c>
      <c r="AI21" s="57">
        <f t="shared" si="34"/>
        <v>19.219219219219219</v>
      </c>
      <c r="AJ21" s="13">
        <f t="shared" si="35"/>
        <v>28.828828828828829</v>
      </c>
      <c r="AK21" s="13">
        <f t="shared" si="36"/>
        <v>19.51951951951952</v>
      </c>
      <c r="AL21" s="81">
        <f t="shared" si="37"/>
        <v>2.4024024024024024</v>
      </c>
      <c r="AM21" s="58">
        <f>Q21/SUM($M21:$Q21)*100</f>
        <v>30.03003003003003</v>
      </c>
      <c r="AN21" s="35">
        <f t="shared" si="39"/>
        <v>6.0060060060060056</v>
      </c>
      <c r="AO21" s="13">
        <f t="shared" si="40"/>
        <v>24.624624624624623</v>
      </c>
      <c r="AP21" s="13">
        <f t="shared" si="41"/>
        <v>16.816816816816818</v>
      </c>
      <c r="AQ21" s="13">
        <f t="shared" si="42"/>
        <v>3.303303303303303</v>
      </c>
      <c r="AR21" s="13">
        <f t="shared" si="43"/>
        <v>49.249249249249246</v>
      </c>
    </row>
    <row r="22" spans="2:44">
      <c r="B22" s="9" t="s">
        <v>59</v>
      </c>
      <c r="C22" s="10">
        <v>11</v>
      </c>
      <c r="D22" s="10">
        <v>28</v>
      </c>
      <c r="E22" s="10">
        <v>127</v>
      </c>
      <c r="F22" s="28">
        <v>6</v>
      </c>
      <c r="G22" s="63">
        <v>46</v>
      </c>
      <c r="H22" s="33">
        <v>0</v>
      </c>
      <c r="I22" s="10">
        <v>54</v>
      </c>
      <c r="J22" s="10">
        <v>111</v>
      </c>
      <c r="K22" s="28">
        <v>6</v>
      </c>
      <c r="L22" s="66">
        <v>47</v>
      </c>
      <c r="M22" s="71">
        <v>27</v>
      </c>
      <c r="N22" s="10">
        <v>60</v>
      </c>
      <c r="O22" s="10">
        <v>91</v>
      </c>
      <c r="P22" s="28">
        <v>5</v>
      </c>
      <c r="Q22" s="72">
        <v>35</v>
      </c>
      <c r="R22" s="60">
        <v>5</v>
      </c>
      <c r="S22" s="10">
        <v>44</v>
      </c>
      <c r="T22" s="10">
        <v>70</v>
      </c>
      <c r="U22" s="10">
        <v>8</v>
      </c>
      <c r="V22" s="10">
        <v>91</v>
      </c>
      <c r="X22" s="9" t="s">
        <v>59</v>
      </c>
      <c r="Y22" s="13">
        <f t="shared" si="24"/>
        <v>5.0458715596330279</v>
      </c>
      <c r="Z22" s="13">
        <f t="shared" si="25"/>
        <v>12.844036697247708</v>
      </c>
      <c r="AA22" s="13">
        <f t="shared" si="26"/>
        <v>58.256880733944946</v>
      </c>
      <c r="AB22" s="81">
        <f t="shared" si="27"/>
        <v>2.7522935779816518</v>
      </c>
      <c r="AC22" s="40">
        <f t="shared" si="28"/>
        <v>21.100917431192663</v>
      </c>
      <c r="AD22" s="47">
        <f t="shared" si="29"/>
        <v>0</v>
      </c>
      <c r="AE22" s="13">
        <f t="shared" si="30"/>
        <v>24.770642201834864</v>
      </c>
      <c r="AF22" s="13">
        <f t="shared" si="31"/>
        <v>50.917431192660544</v>
      </c>
      <c r="AG22" s="81">
        <f t="shared" si="32"/>
        <v>2.7522935779816518</v>
      </c>
      <c r="AH22" s="48">
        <f t="shared" si="33"/>
        <v>21.559633027522938</v>
      </c>
      <c r="AI22" s="57">
        <f t="shared" si="34"/>
        <v>12.385321100917432</v>
      </c>
      <c r="AJ22" s="13">
        <f t="shared" si="35"/>
        <v>27.522935779816514</v>
      </c>
      <c r="AK22" s="13">
        <f t="shared" si="36"/>
        <v>41.743119266055047</v>
      </c>
      <c r="AL22" s="81">
        <f t="shared" si="37"/>
        <v>2.2935779816513762</v>
      </c>
      <c r="AM22" s="58">
        <f t="shared" si="38"/>
        <v>16.055045871559635</v>
      </c>
      <c r="AN22" s="35">
        <f t="shared" si="39"/>
        <v>2.2935779816513762</v>
      </c>
      <c r="AO22" s="13">
        <f t="shared" si="40"/>
        <v>20.183486238532112</v>
      </c>
      <c r="AP22" s="13">
        <f t="shared" si="41"/>
        <v>32.11009174311927</v>
      </c>
      <c r="AQ22" s="13">
        <f t="shared" si="42"/>
        <v>3.669724770642202</v>
      </c>
      <c r="AR22" s="13">
        <f t="shared" si="43"/>
        <v>41.743119266055047</v>
      </c>
    </row>
    <row r="23" spans="2:44">
      <c r="B23" s="9" t="s">
        <v>60</v>
      </c>
      <c r="C23" s="10">
        <v>92</v>
      </c>
      <c r="D23" s="10">
        <v>168</v>
      </c>
      <c r="E23" s="10">
        <v>405</v>
      </c>
      <c r="F23" s="28">
        <v>44</v>
      </c>
      <c r="G23" s="63">
        <v>193</v>
      </c>
      <c r="H23" s="33">
        <v>16</v>
      </c>
      <c r="I23" s="10">
        <v>255</v>
      </c>
      <c r="J23" s="10">
        <v>381</v>
      </c>
      <c r="K23" s="28">
        <v>33</v>
      </c>
      <c r="L23" s="66">
        <v>217</v>
      </c>
      <c r="M23" s="71">
        <v>130</v>
      </c>
      <c r="N23" s="10">
        <v>253</v>
      </c>
      <c r="O23" s="10">
        <v>303</v>
      </c>
      <c r="P23" s="28">
        <v>40</v>
      </c>
      <c r="Q23" s="72">
        <v>176</v>
      </c>
      <c r="R23" s="60">
        <v>39</v>
      </c>
      <c r="S23" s="10">
        <v>199</v>
      </c>
      <c r="T23" s="10">
        <v>242</v>
      </c>
      <c r="U23" s="10">
        <v>36</v>
      </c>
      <c r="V23" s="10">
        <v>386</v>
      </c>
      <c r="X23" s="9" t="s">
        <v>60</v>
      </c>
      <c r="Y23" s="13">
        <f t="shared" si="24"/>
        <v>10.199556541019955</v>
      </c>
      <c r="Z23" s="13">
        <f t="shared" si="25"/>
        <v>18.625277161862527</v>
      </c>
      <c r="AA23" s="13">
        <f t="shared" si="26"/>
        <v>44.900221729490021</v>
      </c>
      <c r="AB23" s="81">
        <f t="shared" si="27"/>
        <v>4.8780487804878048</v>
      </c>
      <c r="AC23" s="40">
        <f t="shared" si="28"/>
        <v>21.396895787139687</v>
      </c>
      <c r="AD23" s="47">
        <f t="shared" si="29"/>
        <v>1.7738359201773837</v>
      </c>
      <c r="AE23" s="13">
        <f t="shared" si="30"/>
        <v>28.270509977827054</v>
      </c>
      <c r="AF23" s="13">
        <f t="shared" si="31"/>
        <v>42.239467849223949</v>
      </c>
      <c r="AG23" s="81">
        <f t="shared" si="32"/>
        <v>3.6585365853658534</v>
      </c>
      <c r="AH23" s="48">
        <f t="shared" si="33"/>
        <v>24.057649667405766</v>
      </c>
      <c r="AI23" s="57">
        <f t="shared" si="34"/>
        <v>14.412416851441243</v>
      </c>
      <c r="AJ23" s="13">
        <f t="shared" si="35"/>
        <v>28.04878048780488</v>
      </c>
      <c r="AK23" s="13">
        <f t="shared" si="36"/>
        <v>33.592017738359203</v>
      </c>
      <c r="AL23" s="81">
        <f t="shared" si="37"/>
        <v>4.434589800443459</v>
      </c>
      <c r="AM23" s="58">
        <f t="shared" si="38"/>
        <v>19.512195121951219</v>
      </c>
      <c r="AN23" s="35">
        <f t="shared" si="39"/>
        <v>4.3237250554323721</v>
      </c>
      <c r="AO23" s="13">
        <f t="shared" si="40"/>
        <v>22.062084257206209</v>
      </c>
      <c r="AP23" s="13">
        <f t="shared" si="41"/>
        <v>26.829268292682929</v>
      </c>
      <c r="AQ23" s="13">
        <f t="shared" si="42"/>
        <v>3.9911308203991127</v>
      </c>
      <c r="AR23" s="13">
        <f t="shared" si="43"/>
        <v>42.793791574279375</v>
      </c>
    </row>
    <row r="24" spans="2:44">
      <c r="B24" s="4" t="s">
        <v>104</v>
      </c>
      <c r="C24" s="19"/>
      <c r="D24" s="19"/>
      <c r="E24" s="19"/>
      <c r="G24" s="4"/>
      <c r="H24" s="4"/>
      <c r="J24" s="4"/>
      <c r="K24" s="19"/>
      <c r="L24" s="19"/>
      <c r="M24" s="19"/>
      <c r="O24" s="4"/>
      <c r="P24" s="4"/>
      <c r="X24" s="4" t="s">
        <v>104</v>
      </c>
      <c r="Y24" s="19"/>
      <c r="Z24" s="19"/>
      <c r="AA24" s="19"/>
      <c r="AC24" s="4"/>
      <c r="AD24" s="4"/>
      <c r="AF24" s="4"/>
      <c r="AG24" s="19"/>
      <c r="AH24" s="19"/>
      <c r="AI24" s="19"/>
      <c r="AK24" s="4"/>
      <c r="AL24" s="4"/>
    </row>
    <row r="25" spans="2:44">
      <c r="B25" s="9" t="s">
        <v>105</v>
      </c>
      <c r="C25" s="10">
        <v>356</v>
      </c>
      <c r="D25" s="10">
        <v>716</v>
      </c>
      <c r="E25" s="10">
        <v>1897</v>
      </c>
      <c r="F25" s="28">
        <v>170</v>
      </c>
      <c r="G25" s="63">
        <v>914</v>
      </c>
      <c r="H25" s="33">
        <v>86</v>
      </c>
      <c r="I25" s="10">
        <v>1089</v>
      </c>
      <c r="J25" s="10">
        <v>1730</v>
      </c>
      <c r="K25" s="28">
        <v>133</v>
      </c>
      <c r="L25" s="66">
        <v>1015</v>
      </c>
      <c r="M25" s="71">
        <v>529</v>
      </c>
      <c r="N25" s="10">
        <v>1005</v>
      </c>
      <c r="O25" s="10">
        <v>1531</v>
      </c>
      <c r="P25" s="28">
        <v>141</v>
      </c>
      <c r="Q25" s="72">
        <v>847</v>
      </c>
      <c r="R25" s="60">
        <v>165</v>
      </c>
      <c r="S25" s="10">
        <v>792</v>
      </c>
      <c r="T25" s="10">
        <v>1221</v>
      </c>
      <c r="U25" s="10">
        <v>152</v>
      </c>
      <c r="V25" s="10">
        <v>1723</v>
      </c>
      <c r="X25" s="9" t="s">
        <v>105</v>
      </c>
      <c r="Y25" s="85">
        <f t="shared" ref="Y25:Y26" si="44">C25/SUM($C25:$G25)*100</f>
        <v>8.783617073772513</v>
      </c>
      <c r="Z25" s="85">
        <f t="shared" ref="Z25:Z26" si="45">D25/SUM($C25:$G25)*100</f>
        <v>17.665926474216629</v>
      </c>
      <c r="AA25" s="85">
        <f t="shared" ref="AA25:AA26" si="46">E25/SUM($C25:$G25)*100</f>
        <v>46.804835924006909</v>
      </c>
      <c r="AB25" s="89">
        <f t="shared" ref="AB25:AB26" si="47">F25/SUM($C25:$G25)*100</f>
        <v>4.1944238835430543</v>
      </c>
      <c r="AC25" s="87">
        <f t="shared" ref="AC25:AC26" si="48">G25/SUM($C25:$G25)*100</f>
        <v>22.551196644460894</v>
      </c>
      <c r="AD25" s="90">
        <f t="shared" ref="AD25:AD26" si="49">H25/SUM($H25:$L25)*100</f>
        <v>2.1218850234394275</v>
      </c>
      <c r="AE25" s="85">
        <f t="shared" ref="AE25:AE26" si="50">I25/SUM($H25:$L25)*100</f>
        <v>26.868985936343449</v>
      </c>
      <c r="AF25" s="85">
        <f t="shared" ref="AF25:AF26" si="51">J25/SUM($H25:$L25)*100</f>
        <v>42.684431285467554</v>
      </c>
      <c r="AG25" s="89">
        <f t="shared" ref="AG25:AG26" si="52">K25/SUM($H25:$L25)*100</f>
        <v>3.2815198618307431</v>
      </c>
      <c r="AH25" s="91">
        <f t="shared" ref="AH25:AH26" si="53">L25/SUM($H25:$L25)*100</f>
        <v>25.043177892918827</v>
      </c>
      <c r="AI25" s="92">
        <f t="shared" ref="AI25:AI26" si="54">M25/SUM($M25:$Q25)*100</f>
        <v>13.052060202319268</v>
      </c>
      <c r="AJ25" s="85">
        <f t="shared" ref="AJ25:AJ26" si="55">N25/SUM($M25:$Q25)*100</f>
        <v>24.796447076239822</v>
      </c>
      <c r="AK25" s="85">
        <f t="shared" ref="AK25:AK26" si="56">O25/SUM($M25:$Q25)*100</f>
        <v>37.774488033555393</v>
      </c>
      <c r="AL25" s="89">
        <f t="shared" ref="AL25:AL26" si="57">P25/SUM($M25:$Q25)*100</f>
        <v>3.4789045151739453</v>
      </c>
      <c r="AM25" s="93">
        <f t="shared" ref="AM25:AM26" si="58">Q25/SUM($M25:$Q25)*100</f>
        <v>20.898100172711572</v>
      </c>
      <c r="AN25" s="88">
        <f t="shared" ref="AN25:AN26" si="59">R25/SUM($R25:$V25)*100</f>
        <v>4.0710584752035528</v>
      </c>
      <c r="AO25" s="85">
        <f t="shared" ref="AO25:AO26" si="60">S25/SUM($R25:$V25)*100</f>
        <v>19.541080680977053</v>
      </c>
      <c r="AP25" s="85">
        <f t="shared" ref="AP25:AP26" si="61">T25/SUM($R25:$V25)*100</f>
        <v>30.125832716506292</v>
      </c>
      <c r="AQ25" s="85">
        <f t="shared" ref="AQ25:AQ26" si="62">U25/SUM($R25:$V25)*100</f>
        <v>3.7503084135208491</v>
      </c>
      <c r="AR25" s="85">
        <f t="shared" ref="AR25:AR26" si="63">V25/SUM($R25:$V25)*100</f>
        <v>42.511719713792253</v>
      </c>
    </row>
    <row r="26" spans="2:44">
      <c r="B26" s="9" t="s">
        <v>106</v>
      </c>
      <c r="C26" s="10">
        <v>220</v>
      </c>
      <c r="D26" s="10">
        <v>250</v>
      </c>
      <c r="E26" s="10">
        <v>654</v>
      </c>
      <c r="F26" s="28">
        <v>57</v>
      </c>
      <c r="G26" s="63">
        <v>280</v>
      </c>
      <c r="H26" s="33">
        <v>66</v>
      </c>
      <c r="I26" s="10">
        <v>491</v>
      </c>
      <c r="J26" s="10">
        <v>567</v>
      </c>
      <c r="K26" s="28">
        <v>46</v>
      </c>
      <c r="L26" s="66">
        <v>291</v>
      </c>
      <c r="M26" s="71">
        <v>177</v>
      </c>
      <c r="N26" s="10">
        <v>353</v>
      </c>
      <c r="O26" s="10">
        <v>600</v>
      </c>
      <c r="P26" s="28">
        <v>78</v>
      </c>
      <c r="Q26" s="72">
        <v>253</v>
      </c>
      <c r="R26" s="60">
        <v>53</v>
      </c>
      <c r="S26" s="10">
        <v>294</v>
      </c>
      <c r="T26" s="10">
        <v>405</v>
      </c>
      <c r="U26" s="10">
        <v>57</v>
      </c>
      <c r="V26" s="10">
        <v>652</v>
      </c>
      <c r="X26" s="9" t="s">
        <v>106</v>
      </c>
      <c r="Y26" s="85">
        <f t="shared" si="44"/>
        <v>15.058179329226556</v>
      </c>
      <c r="Z26" s="85">
        <f t="shared" si="45"/>
        <v>17.111567419575632</v>
      </c>
      <c r="AA26" s="85">
        <f t="shared" si="46"/>
        <v>44.763860369609851</v>
      </c>
      <c r="AB26" s="89">
        <f t="shared" si="47"/>
        <v>3.9014373716632447</v>
      </c>
      <c r="AC26" s="87">
        <f t="shared" si="48"/>
        <v>19.16495550992471</v>
      </c>
      <c r="AD26" s="90">
        <f t="shared" si="49"/>
        <v>4.517453798767967</v>
      </c>
      <c r="AE26" s="85">
        <f t="shared" si="50"/>
        <v>33.607118412046546</v>
      </c>
      <c r="AF26" s="85">
        <f t="shared" si="51"/>
        <v>38.809034907597535</v>
      </c>
      <c r="AG26" s="89">
        <f t="shared" si="52"/>
        <v>3.1485284052019162</v>
      </c>
      <c r="AH26" s="91">
        <f t="shared" si="53"/>
        <v>19.917864476386036</v>
      </c>
      <c r="AI26" s="92">
        <f t="shared" si="54"/>
        <v>12.114989733059549</v>
      </c>
      <c r="AJ26" s="85">
        <f t="shared" si="55"/>
        <v>24.161533196440793</v>
      </c>
      <c r="AK26" s="85">
        <f t="shared" si="56"/>
        <v>41.067761806981515</v>
      </c>
      <c r="AL26" s="89">
        <f t="shared" si="57"/>
        <v>5.3388090349075972</v>
      </c>
      <c r="AM26" s="93">
        <f t="shared" si="58"/>
        <v>17.316906228610542</v>
      </c>
      <c r="AN26" s="88">
        <f t="shared" si="59"/>
        <v>3.6276522929500343</v>
      </c>
      <c r="AO26" s="85">
        <f t="shared" si="60"/>
        <v>20.123203285420946</v>
      </c>
      <c r="AP26" s="85">
        <f t="shared" si="61"/>
        <v>27.720739219712527</v>
      </c>
      <c r="AQ26" s="85">
        <f t="shared" si="62"/>
        <v>3.9014373716632447</v>
      </c>
      <c r="AR26" s="85">
        <f t="shared" si="63"/>
        <v>44.62696783025325</v>
      </c>
    </row>
  </sheetData>
  <mergeCells count="11">
    <mergeCell ref="AN7:AR7"/>
    <mergeCell ref="B7:B8"/>
    <mergeCell ref="C7:G7"/>
    <mergeCell ref="H7:L7"/>
    <mergeCell ref="M7:Q7"/>
    <mergeCell ref="R7:V7"/>
    <mergeCell ref="G2:H2"/>
    <mergeCell ref="X7:X8"/>
    <mergeCell ref="Y7:AC7"/>
    <mergeCell ref="AD7:AH7"/>
    <mergeCell ref="AI7:AM7"/>
  </mergeCells>
  <hyperlinks>
    <hyperlink ref="B3" location="Índice!A1" display="voltar"/>
  </hyperlinks>
  <pageMargins left="0.70866141732283472" right="0.70866141732283472" top="0.74803149606299213" bottom="0.74803149606299213" header="0.31496062992125984" footer="0.31496062992125984"/>
  <pageSetup paperSize="9" orientation="landscape" verticalDpi="0" r:id="rId1"/>
  <colBreaks count="2" manualBreakCount="2">
    <brk id="23" max="1048575" man="1"/>
    <brk id="34" max="1048575" man="1"/>
  </colBreaks>
</worksheet>
</file>

<file path=xl/worksheets/sheet13.xml><?xml version="1.0" encoding="utf-8"?>
<worksheet xmlns="http://schemas.openxmlformats.org/spreadsheetml/2006/main" xmlns:r="http://schemas.openxmlformats.org/officeDocument/2006/relationships">
  <dimension ref="A1:J25"/>
  <sheetViews>
    <sheetView showGridLines="0" zoomScaleNormal="100" workbookViewId="0">
      <selection activeCell="G2" sqref="G2:H2"/>
    </sheetView>
  </sheetViews>
  <sheetFormatPr defaultRowHeight="15"/>
  <cols>
    <col min="1" max="1" width="3.42578125" customWidth="1"/>
    <col min="2" max="2" width="28.28515625" customWidth="1"/>
    <col min="3" max="5" width="14.5703125" customWidth="1"/>
    <col min="6" max="6" width="3.42578125" customWidth="1"/>
    <col min="7" max="7" width="27.7109375" customWidth="1"/>
    <col min="8" max="10" width="13.7109375" customWidth="1"/>
  </cols>
  <sheetData>
    <row r="1" spans="1:10" ht="18">
      <c r="B1" s="1" t="s">
        <v>74</v>
      </c>
    </row>
    <row r="2" spans="1:10" ht="18">
      <c r="A2" s="74"/>
      <c r="B2" s="1" t="s">
        <v>109</v>
      </c>
      <c r="G2" s="99" t="s">
        <v>118</v>
      </c>
      <c r="H2" s="99"/>
    </row>
    <row r="3" spans="1:10">
      <c r="B3" s="77" t="s">
        <v>77</v>
      </c>
    </row>
    <row r="4" spans="1:10" ht="18" customHeight="1">
      <c r="B4" s="1" t="s">
        <v>88</v>
      </c>
      <c r="C4" s="1"/>
      <c r="D4" s="1"/>
      <c r="E4" s="1"/>
    </row>
    <row r="5" spans="1:10" ht="4.5" customHeight="1"/>
    <row r="6" spans="1:10">
      <c r="B6" s="20" t="s">
        <v>71</v>
      </c>
      <c r="G6" s="2" t="s">
        <v>72</v>
      </c>
    </row>
    <row r="7" spans="1:10">
      <c r="B7" s="3" t="s">
        <v>0</v>
      </c>
      <c r="C7" s="3" t="s">
        <v>41</v>
      </c>
      <c r="D7" s="3" t="s">
        <v>42</v>
      </c>
      <c r="E7" s="3" t="s">
        <v>29</v>
      </c>
      <c r="G7" s="3" t="s">
        <v>0</v>
      </c>
      <c r="H7" s="3" t="s">
        <v>41</v>
      </c>
      <c r="I7" s="3" t="s">
        <v>42</v>
      </c>
      <c r="J7" s="3" t="s">
        <v>29</v>
      </c>
    </row>
    <row r="8" spans="1:10">
      <c r="B8" s="4" t="s">
        <v>4</v>
      </c>
      <c r="C8" s="5"/>
      <c r="D8" s="5"/>
      <c r="E8" s="5"/>
      <c r="G8" s="4" t="s">
        <v>4</v>
      </c>
      <c r="H8" s="5"/>
      <c r="I8" s="5"/>
      <c r="J8" s="5"/>
    </row>
    <row r="9" spans="1:10">
      <c r="B9" s="6" t="s">
        <v>4</v>
      </c>
      <c r="C9" s="7">
        <v>600</v>
      </c>
      <c r="D9" s="7">
        <v>4197</v>
      </c>
      <c r="E9" s="7">
        <v>717</v>
      </c>
      <c r="G9" s="6" t="s">
        <v>4</v>
      </c>
      <c r="H9" s="11">
        <f>C9/(C9+D9+E9)*100</f>
        <v>10.881392818280739</v>
      </c>
      <c r="I9" s="11">
        <f>D9/(D9+E9+C9)*100</f>
        <v>76.11534276387377</v>
      </c>
      <c r="J9" s="11">
        <f>E9/(E9+D9+C9)*100</f>
        <v>13.003264417845484</v>
      </c>
    </row>
    <row r="10" spans="1:10">
      <c r="B10" s="4" t="s">
        <v>5</v>
      </c>
      <c r="C10" s="8"/>
      <c r="D10" s="8"/>
      <c r="E10" s="8"/>
      <c r="G10" s="4" t="s">
        <v>5</v>
      </c>
      <c r="H10" s="12"/>
      <c r="I10" s="12"/>
      <c r="J10" s="12"/>
    </row>
    <row r="11" spans="1:10">
      <c r="B11" s="9" t="s">
        <v>6</v>
      </c>
      <c r="C11" s="10">
        <v>62</v>
      </c>
      <c r="D11" s="10">
        <v>929</v>
      </c>
      <c r="E11" s="10">
        <v>146</v>
      </c>
      <c r="G11" s="9" t="s">
        <v>6</v>
      </c>
      <c r="H11" s="13">
        <f t="shared" ref="H11:H22" si="0">C11/(C11+D11+E11)*100</f>
        <v>5.452946350043975</v>
      </c>
      <c r="I11" s="13">
        <f t="shared" ref="I11:I22" si="1">D11/(D11+E11+C11)*100</f>
        <v>81.706244503078267</v>
      </c>
      <c r="J11" s="13">
        <f t="shared" ref="J11:J22" si="2">E11/(E11+D11+C11)*100</f>
        <v>12.840809146877749</v>
      </c>
    </row>
    <row r="12" spans="1:10">
      <c r="B12" s="9" t="s">
        <v>7</v>
      </c>
      <c r="C12" s="10">
        <v>204</v>
      </c>
      <c r="D12" s="10">
        <v>1505</v>
      </c>
      <c r="E12" s="10">
        <v>248</v>
      </c>
      <c r="G12" s="9" t="s">
        <v>7</v>
      </c>
      <c r="H12" s="13">
        <f t="shared" si="0"/>
        <v>10.424118548799182</v>
      </c>
      <c r="I12" s="13">
        <f t="shared" si="1"/>
        <v>76.903423607562587</v>
      </c>
      <c r="J12" s="13">
        <f t="shared" si="2"/>
        <v>12.672457843638222</v>
      </c>
    </row>
    <row r="13" spans="1:10">
      <c r="B13" s="9" t="s">
        <v>8</v>
      </c>
      <c r="C13" s="10">
        <v>212</v>
      </c>
      <c r="D13" s="10">
        <v>1168</v>
      </c>
      <c r="E13" s="10">
        <v>236</v>
      </c>
      <c r="G13" s="9" t="s">
        <v>8</v>
      </c>
      <c r="H13" s="13">
        <f t="shared" si="0"/>
        <v>13.118811881188119</v>
      </c>
      <c r="I13" s="13">
        <f t="shared" si="1"/>
        <v>72.277227722772281</v>
      </c>
      <c r="J13" s="13">
        <f t="shared" si="2"/>
        <v>14.603960396039604</v>
      </c>
    </row>
    <row r="14" spans="1:10">
      <c r="B14" s="9" t="s">
        <v>9</v>
      </c>
      <c r="C14" s="10">
        <v>122</v>
      </c>
      <c r="D14" s="10">
        <v>595</v>
      </c>
      <c r="E14" s="10">
        <v>87</v>
      </c>
      <c r="G14" s="9" t="s">
        <v>9</v>
      </c>
      <c r="H14" s="13">
        <f t="shared" si="0"/>
        <v>15.17412935323383</v>
      </c>
      <c r="I14" s="13">
        <f t="shared" si="1"/>
        <v>74.00497512437812</v>
      </c>
      <c r="J14" s="13">
        <f t="shared" si="2"/>
        <v>10.820895522388058</v>
      </c>
    </row>
    <row r="15" spans="1:10">
      <c r="B15" s="4" t="s">
        <v>61</v>
      </c>
      <c r="C15" s="8"/>
      <c r="D15" s="8"/>
      <c r="E15" s="8"/>
      <c r="G15" s="4" t="s">
        <v>61</v>
      </c>
      <c r="H15" s="8"/>
      <c r="I15" s="8"/>
      <c r="J15" s="8"/>
    </row>
    <row r="16" spans="1:10">
      <c r="B16" s="9" t="s">
        <v>54</v>
      </c>
      <c r="C16" s="10">
        <v>199</v>
      </c>
      <c r="D16" s="10">
        <v>1190</v>
      </c>
      <c r="E16" s="10">
        <v>180</v>
      </c>
      <c r="G16" s="9" t="s">
        <v>54</v>
      </c>
      <c r="H16" s="13">
        <f t="shared" si="0"/>
        <v>12.683237731038879</v>
      </c>
      <c r="I16" s="13">
        <f t="shared" si="1"/>
        <v>75.8444869343531</v>
      </c>
      <c r="J16" s="13">
        <f t="shared" si="2"/>
        <v>11.47227533460803</v>
      </c>
    </row>
    <row r="17" spans="2:10">
      <c r="B17" s="9" t="s">
        <v>55</v>
      </c>
      <c r="C17" s="10">
        <v>38</v>
      </c>
      <c r="D17" s="10">
        <v>480</v>
      </c>
      <c r="E17" s="10">
        <v>91</v>
      </c>
      <c r="G17" s="9" t="s">
        <v>55</v>
      </c>
      <c r="H17" s="13">
        <f t="shared" si="0"/>
        <v>6.2397372742200332</v>
      </c>
      <c r="I17" s="13">
        <f t="shared" si="1"/>
        <v>78.817733990147786</v>
      </c>
      <c r="J17" s="13">
        <f t="shared" si="2"/>
        <v>14.942528735632186</v>
      </c>
    </row>
    <row r="18" spans="2:10">
      <c r="B18" s="9" t="s">
        <v>56</v>
      </c>
      <c r="C18" s="10">
        <v>196</v>
      </c>
      <c r="D18" s="10">
        <v>1292</v>
      </c>
      <c r="E18" s="10">
        <v>213</v>
      </c>
      <c r="G18" s="9" t="s">
        <v>56</v>
      </c>
      <c r="H18" s="13">
        <f t="shared" si="0"/>
        <v>11.522633744855968</v>
      </c>
      <c r="I18" s="13">
        <f t="shared" si="1"/>
        <v>75.955320399764844</v>
      </c>
      <c r="J18" s="13">
        <f t="shared" si="2"/>
        <v>12.522045855379188</v>
      </c>
    </row>
    <row r="19" spans="2:10">
      <c r="B19" s="9" t="s">
        <v>57</v>
      </c>
      <c r="C19" s="10">
        <v>19</v>
      </c>
      <c r="D19" s="10">
        <v>139</v>
      </c>
      <c r="E19" s="10">
        <v>24</v>
      </c>
      <c r="G19" s="9" t="s">
        <v>57</v>
      </c>
      <c r="H19" s="13">
        <f t="shared" si="0"/>
        <v>10.43956043956044</v>
      </c>
      <c r="I19" s="13">
        <f t="shared" si="1"/>
        <v>76.373626373626365</v>
      </c>
      <c r="J19" s="13">
        <f t="shared" si="2"/>
        <v>13.186813186813188</v>
      </c>
    </row>
    <row r="20" spans="2:10">
      <c r="B20" s="9" t="s">
        <v>58</v>
      </c>
      <c r="C20" s="10">
        <v>56</v>
      </c>
      <c r="D20" s="10">
        <v>196</v>
      </c>
      <c r="E20" s="10">
        <v>81</v>
      </c>
      <c r="G20" s="9" t="s">
        <v>58</v>
      </c>
      <c r="H20" s="13">
        <f t="shared" si="0"/>
        <v>16.816816816816818</v>
      </c>
      <c r="I20" s="13">
        <f t="shared" si="1"/>
        <v>58.858858858858852</v>
      </c>
      <c r="J20" s="13">
        <f t="shared" si="2"/>
        <v>24.324324324324326</v>
      </c>
    </row>
    <row r="21" spans="2:10">
      <c r="B21" s="9" t="s">
        <v>59</v>
      </c>
      <c r="C21" s="10">
        <v>17</v>
      </c>
      <c r="D21" s="10">
        <v>180</v>
      </c>
      <c r="E21" s="10">
        <v>21</v>
      </c>
      <c r="G21" s="9" t="s">
        <v>59</v>
      </c>
      <c r="H21" s="13">
        <f t="shared" si="0"/>
        <v>7.7981651376146797</v>
      </c>
      <c r="I21" s="13">
        <f t="shared" si="1"/>
        <v>82.568807339449549</v>
      </c>
      <c r="J21" s="13">
        <f t="shared" si="2"/>
        <v>9.6330275229357802</v>
      </c>
    </row>
    <row r="22" spans="2:10">
      <c r="B22" s="9" t="s">
        <v>60</v>
      </c>
      <c r="C22" s="10">
        <v>75</v>
      </c>
      <c r="D22" s="10">
        <v>720</v>
      </c>
      <c r="E22" s="10">
        <v>107</v>
      </c>
      <c r="G22" s="9" t="s">
        <v>60</v>
      </c>
      <c r="H22" s="13">
        <f t="shared" si="0"/>
        <v>8.3148558758314852</v>
      </c>
      <c r="I22" s="13">
        <f t="shared" si="1"/>
        <v>79.822616407982267</v>
      </c>
      <c r="J22" s="13">
        <f t="shared" si="2"/>
        <v>11.862527716186252</v>
      </c>
    </row>
    <row r="23" spans="2:10">
      <c r="B23" s="4" t="s">
        <v>104</v>
      </c>
      <c r="C23" s="19"/>
      <c r="D23" s="19"/>
      <c r="E23" s="19"/>
      <c r="G23" s="4" t="s">
        <v>104</v>
      </c>
      <c r="H23" s="19"/>
      <c r="I23" s="19"/>
      <c r="J23" s="19"/>
    </row>
    <row r="24" spans="2:10">
      <c r="B24" s="9" t="s">
        <v>105</v>
      </c>
      <c r="C24" s="10">
        <v>403</v>
      </c>
      <c r="D24" s="10">
        <v>3105</v>
      </c>
      <c r="E24" s="10">
        <v>545</v>
      </c>
      <c r="G24" s="9" t="s">
        <v>105</v>
      </c>
      <c r="H24" s="85">
        <f t="shared" ref="H24:H25" si="3">C24/(C24+D24+E24)*100</f>
        <v>9.943251912163829</v>
      </c>
      <c r="I24" s="85">
        <f t="shared" ref="I24:I25" si="4">D24/(D24+E24+C24)*100</f>
        <v>76.609918578830488</v>
      </c>
      <c r="J24" s="85">
        <f t="shared" ref="J24:J25" si="5">E24/(E24+D24+C24)*100</f>
        <v>13.446829509005676</v>
      </c>
    </row>
    <row r="25" spans="2:10">
      <c r="B25" s="9" t="s">
        <v>106</v>
      </c>
      <c r="C25" s="10">
        <v>197</v>
      </c>
      <c r="D25" s="10">
        <v>1092</v>
      </c>
      <c r="E25" s="10">
        <v>172</v>
      </c>
      <c r="G25" s="9" t="s">
        <v>106</v>
      </c>
      <c r="H25" s="85">
        <f t="shared" si="3"/>
        <v>13.483915126625599</v>
      </c>
      <c r="I25" s="85">
        <f t="shared" si="4"/>
        <v>74.743326488706359</v>
      </c>
      <c r="J25" s="85">
        <f t="shared" si="5"/>
        <v>11.772758384668036</v>
      </c>
    </row>
  </sheetData>
  <mergeCells count="1">
    <mergeCell ref="G2:H2"/>
  </mergeCells>
  <hyperlinks>
    <hyperlink ref="B3" location="Índice!A1" display="voltar"/>
  </hyperlinks>
  <pageMargins left="0.70866141732283472" right="0.70866141732283472" top="0.74803149606299213" bottom="0.74803149606299213" header="0.31496062992125984" footer="0.31496062992125984"/>
  <pageSetup paperSize="9" scale="83" orientation="landscape" verticalDpi="0" r:id="rId1"/>
  <colBreaks count="1" manualBreakCount="1">
    <brk id="11" max="1048575" man="1"/>
  </colBreaks>
</worksheet>
</file>

<file path=xl/worksheets/sheet14.xml><?xml version="1.0" encoding="utf-8"?>
<worksheet xmlns="http://schemas.openxmlformats.org/spreadsheetml/2006/main" xmlns:r="http://schemas.openxmlformats.org/officeDocument/2006/relationships">
  <dimension ref="A1:AH26"/>
  <sheetViews>
    <sheetView showGridLines="0" zoomScaleNormal="100" workbookViewId="0">
      <selection activeCell="H2" sqref="H2:I2"/>
    </sheetView>
  </sheetViews>
  <sheetFormatPr defaultRowHeight="15"/>
  <cols>
    <col min="1" max="1" width="3.42578125" customWidth="1"/>
    <col min="2" max="2" width="28.28515625" customWidth="1"/>
    <col min="3" max="3" width="10.7109375" customWidth="1"/>
    <col min="4" max="4" width="11.7109375" customWidth="1"/>
    <col min="5" max="11" width="10.7109375" customWidth="1"/>
    <col min="12" max="12" width="11.5703125" customWidth="1"/>
    <col min="13" max="13" width="10.7109375" customWidth="1"/>
    <col min="14" max="14" width="12.5703125" customWidth="1"/>
    <col min="15" max="16" width="10.7109375" customWidth="1"/>
    <col min="17" max="17" width="11.5703125" customWidth="1"/>
    <col min="18" max="18" width="3.42578125" customWidth="1"/>
    <col min="19" max="19" width="27.7109375" customWidth="1"/>
  </cols>
  <sheetData>
    <row r="1" spans="1:34" ht="18">
      <c r="B1" s="1" t="s">
        <v>74</v>
      </c>
    </row>
    <row r="2" spans="1:34" ht="18">
      <c r="A2" s="74"/>
      <c r="B2" s="1" t="s">
        <v>109</v>
      </c>
      <c r="H2" s="99" t="s">
        <v>118</v>
      </c>
      <c r="I2" s="99"/>
    </row>
    <row r="3" spans="1:34">
      <c r="B3" s="77" t="s">
        <v>77</v>
      </c>
    </row>
    <row r="4" spans="1:34" ht="18" customHeight="1">
      <c r="B4" s="1" t="s">
        <v>89</v>
      </c>
      <c r="C4" s="1"/>
      <c r="D4" s="1"/>
      <c r="E4" s="1"/>
      <c r="F4" s="1"/>
      <c r="G4" s="1"/>
      <c r="H4" s="1"/>
      <c r="I4" s="1"/>
      <c r="J4" s="1"/>
      <c r="K4" s="1"/>
      <c r="L4" s="1"/>
      <c r="M4" s="1"/>
      <c r="N4" s="1"/>
      <c r="O4" s="1"/>
      <c r="P4" s="1"/>
      <c r="Q4" s="1"/>
    </row>
    <row r="5" spans="1:34" ht="4.5" customHeight="1"/>
    <row r="6" spans="1:34">
      <c r="B6" s="20" t="s">
        <v>71</v>
      </c>
      <c r="S6" s="20" t="s">
        <v>72</v>
      </c>
    </row>
    <row r="7" spans="1:34">
      <c r="B7" s="113" t="s">
        <v>0</v>
      </c>
      <c r="C7" s="113" t="s">
        <v>43</v>
      </c>
      <c r="D7" s="113"/>
      <c r="E7" s="113"/>
      <c r="F7" s="113"/>
      <c r="G7" s="114"/>
      <c r="H7" s="117" t="s">
        <v>44</v>
      </c>
      <c r="I7" s="113"/>
      <c r="J7" s="113"/>
      <c r="K7" s="113"/>
      <c r="L7" s="126"/>
      <c r="M7" s="112" t="s">
        <v>45</v>
      </c>
      <c r="N7" s="113"/>
      <c r="O7" s="113"/>
      <c r="P7" s="113"/>
      <c r="Q7" s="113"/>
      <c r="S7" s="113" t="s">
        <v>0</v>
      </c>
      <c r="T7" s="113" t="s">
        <v>43</v>
      </c>
      <c r="U7" s="113"/>
      <c r="V7" s="113"/>
      <c r="W7" s="113"/>
      <c r="X7" s="114"/>
      <c r="Y7" s="117" t="s">
        <v>44</v>
      </c>
      <c r="Z7" s="113"/>
      <c r="AA7" s="113"/>
      <c r="AB7" s="113"/>
      <c r="AC7" s="126"/>
      <c r="AD7" s="112" t="s">
        <v>45</v>
      </c>
      <c r="AE7" s="113"/>
      <c r="AF7" s="113"/>
      <c r="AG7" s="113"/>
      <c r="AH7" s="113"/>
    </row>
    <row r="8" spans="1:34" ht="22.5">
      <c r="B8" s="115"/>
      <c r="C8" s="25" t="s">
        <v>46</v>
      </c>
      <c r="D8" s="25" t="s">
        <v>47</v>
      </c>
      <c r="E8" s="25" t="s">
        <v>48</v>
      </c>
      <c r="F8" s="25" t="s">
        <v>29</v>
      </c>
      <c r="G8" s="36" t="s">
        <v>30</v>
      </c>
      <c r="H8" s="29" t="s">
        <v>46</v>
      </c>
      <c r="I8" s="25" t="s">
        <v>47</v>
      </c>
      <c r="J8" s="25" t="s">
        <v>48</v>
      </c>
      <c r="K8" s="25" t="s">
        <v>29</v>
      </c>
      <c r="L8" s="41" t="s">
        <v>30</v>
      </c>
      <c r="M8" s="24" t="s">
        <v>46</v>
      </c>
      <c r="N8" s="14" t="s">
        <v>47</v>
      </c>
      <c r="O8" s="14" t="s">
        <v>48</v>
      </c>
      <c r="P8" s="14" t="s">
        <v>29</v>
      </c>
      <c r="Q8" s="14" t="s">
        <v>30</v>
      </c>
      <c r="S8" s="115"/>
      <c r="T8" s="25" t="s">
        <v>46</v>
      </c>
      <c r="U8" s="25" t="s">
        <v>47</v>
      </c>
      <c r="V8" s="25" t="s">
        <v>48</v>
      </c>
      <c r="W8" s="25" t="s">
        <v>29</v>
      </c>
      <c r="X8" s="36" t="s">
        <v>30</v>
      </c>
      <c r="Y8" s="29" t="s">
        <v>46</v>
      </c>
      <c r="Z8" s="25" t="s">
        <v>47</v>
      </c>
      <c r="AA8" s="25" t="s">
        <v>48</v>
      </c>
      <c r="AB8" s="25" t="s">
        <v>29</v>
      </c>
      <c r="AC8" s="41" t="s">
        <v>30</v>
      </c>
      <c r="AD8" s="24" t="s">
        <v>46</v>
      </c>
      <c r="AE8" s="14" t="s">
        <v>47</v>
      </c>
      <c r="AF8" s="14" t="s">
        <v>48</v>
      </c>
      <c r="AG8" s="14" t="s">
        <v>29</v>
      </c>
      <c r="AH8" s="14" t="s">
        <v>30</v>
      </c>
    </row>
    <row r="9" spans="1:34">
      <c r="B9" s="4" t="s">
        <v>4</v>
      </c>
      <c r="C9" s="5"/>
      <c r="D9" s="5"/>
      <c r="E9" s="5"/>
      <c r="F9" s="5"/>
      <c r="G9" s="37"/>
      <c r="H9" s="30"/>
      <c r="I9" s="5"/>
      <c r="J9" s="5"/>
      <c r="K9" s="5"/>
      <c r="L9" s="42"/>
      <c r="M9" s="5"/>
      <c r="N9" s="5"/>
      <c r="O9" s="5"/>
      <c r="P9" s="5"/>
      <c r="Q9" s="5"/>
      <c r="S9" s="4" t="s">
        <v>4</v>
      </c>
      <c r="T9" s="5"/>
      <c r="U9" s="5"/>
      <c r="V9" s="5"/>
      <c r="W9" s="5"/>
      <c r="X9" s="37"/>
      <c r="Y9" s="30"/>
      <c r="Z9" s="5"/>
      <c r="AA9" s="5"/>
      <c r="AB9" s="5"/>
      <c r="AC9" s="42"/>
      <c r="AD9" s="5"/>
      <c r="AE9" s="5"/>
      <c r="AF9" s="5"/>
      <c r="AG9" s="5"/>
      <c r="AH9" s="5"/>
    </row>
    <row r="10" spans="1:34">
      <c r="B10" s="6" t="s">
        <v>4</v>
      </c>
      <c r="C10" s="7">
        <v>69</v>
      </c>
      <c r="D10" s="7">
        <v>313</v>
      </c>
      <c r="E10" s="7">
        <v>121</v>
      </c>
      <c r="F10" s="7">
        <v>42</v>
      </c>
      <c r="G10" s="61">
        <v>55</v>
      </c>
      <c r="H10" s="31">
        <v>50</v>
      </c>
      <c r="I10" s="7">
        <v>212</v>
      </c>
      <c r="J10" s="7">
        <v>56</v>
      </c>
      <c r="K10" s="7">
        <v>47</v>
      </c>
      <c r="L10" s="64">
        <v>235</v>
      </c>
      <c r="M10" s="59">
        <v>16</v>
      </c>
      <c r="N10" s="7">
        <v>104</v>
      </c>
      <c r="O10" s="7">
        <v>22</v>
      </c>
      <c r="P10" s="7">
        <v>64</v>
      </c>
      <c r="Q10" s="7">
        <v>394</v>
      </c>
      <c r="S10" s="6" t="s">
        <v>4</v>
      </c>
      <c r="T10" s="11">
        <f>C10/(C10+D10+E10+F10+G10)*100</f>
        <v>11.5</v>
      </c>
      <c r="U10" s="11">
        <f>D10/(D10+E10+F10+G10+C10)*100</f>
        <v>52.166666666666664</v>
      </c>
      <c r="V10" s="11">
        <f>E10/(E10+F10+G10+D10+C10)*100</f>
        <v>20.166666666666664</v>
      </c>
      <c r="W10" s="11">
        <f>F10/(F10+G10+E10+D10+C10)*100</f>
        <v>7.0000000000000009</v>
      </c>
      <c r="X10" s="11">
        <f>G10/(C10+D10+E10+F10+G10)*100</f>
        <v>9.1666666666666661</v>
      </c>
      <c r="Y10" s="11">
        <f>H10/(H10+I10+J10+K10+L10)*100</f>
        <v>8.3333333333333321</v>
      </c>
      <c r="Z10" s="11">
        <f>I10/(I10+J10+K10+L10+H10)*100</f>
        <v>35.333333333333336</v>
      </c>
      <c r="AA10" s="11">
        <f>J10/(J10+K10+L10+I10+H10)*100</f>
        <v>9.3333333333333339</v>
      </c>
      <c r="AB10" s="11">
        <f>K10/(K10+L10+J10+I10+H10)*100</f>
        <v>7.8333333333333339</v>
      </c>
      <c r="AC10" s="11">
        <f>L10/(H10+I10+J10+K10+L10)*100</f>
        <v>39.166666666666664</v>
      </c>
      <c r="AD10" s="11">
        <f>M10/(M10+N10+O10+P10+Q10)*100</f>
        <v>2.666666666666667</v>
      </c>
      <c r="AE10" s="11">
        <f>N10/(N10+O10+P10+Q10+M10)*100</f>
        <v>17.333333333333336</v>
      </c>
      <c r="AF10" s="11">
        <f>O10/(O10+P10+Q10+N10+M10)*100</f>
        <v>3.6666666666666665</v>
      </c>
      <c r="AG10" s="11">
        <f>P10/(P10+Q10+O10+N10+M10)*100</f>
        <v>10.666666666666668</v>
      </c>
      <c r="AH10" s="11">
        <f>Q10/(M10+N10+O10+P10+Q10)*100</f>
        <v>65.666666666666657</v>
      </c>
    </row>
    <row r="11" spans="1:34">
      <c r="B11" s="4" t="s">
        <v>5</v>
      </c>
      <c r="C11" s="8"/>
      <c r="D11" s="8"/>
      <c r="E11" s="8"/>
      <c r="F11" s="8"/>
      <c r="G11" s="62"/>
      <c r="H11" s="32"/>
      <c r="I11" s="8"/>
      <c r="J11" s="8"/>
      <c r="K11" s="8"/>
      <c r="L11" s="65"/>
      <c r="M11" s="8"/>
      <c r="N11" s="8"/>
      <c r="O11" s="8"/>
      <c r="P11" s="8"/>
      <c r="Q11" s="8"/>
      <c r="S11" s="4" t="s">
        <v>5</v>
      </c>
      <c r="T11" s="12"/>
      <c r="U11" s="12"/>
      <c r="V11" s="12"/>
      <c r="W11" s="12"/>
      <c r="X11" s="39"/>
      <c r="Y11" s="45"/>
      <c r="Z11" s="12"/>
      <c r="AA11" s="12"/>
      <c r="AB11" s="12"/>
      <c r="AC11" s="46"/>
      <c r="AD11" s="12"/>
      <c r="AE11" s="12"/>
      <c r="AF11" s="12"/>
      <c r="AG11" s="12"/>
      <c r="AH11" s="12"/>
    </row>
    <row r="12" spans="1:34">
      <c r="B12" s="9" t="s">
        <v>6</v>
      </c>
      <c r="C12" s="10">
        <v>9</v>
      </c>
      <c r="D12" s="10">
        <v>20</v>
      </c>
      <c r="E12" s="10">
        <v>19</v>
      </c>
      <c r="F12" s="10">
        <v>8</v>
      </c>
      <c r="G12" s="63">
        <v>6</v>
      </c>
      <c r="H12" s="33">
        <v>4</v>
      </c>
      <c r="I12" s="10">
        <v>18</v>
      </c>
      <c r="J12" s="10">
        <v>3</v>
      </c>
      <c r="K12" s="10">
        <v>6</v>
      </c>
      <c r="L12" s="66">
        <v>31</v>
      </c>
      <c r="M12" s="60">
        <v>2</v>
      </c>
      <c r="N12" s="10">
        <v>6</v>
      </c>
      <c r="O12" s="10">
        <v>4</v>
      </c>
      <c r="P12" s="10">
        <v>6</v>
      </c>
      <c r="Q12" s="10">
        <v>44</v>
      </c>
      <c r="S12" s="9" t="s">
        <v>6</v>
      </c>
      <c r="T12" s="13">
        <f t="shared" ref="T12:T23" si="0">C12/(C12+D12+E12+F12+G12)*100</f>
        <v>14.516129032258066</v>
      </c>
      <c r="U12" s="13">
        <f t="shared" ref="U12:U23" si="1">D12/(D12+E12+F12+G12+C12)*100</f>
        <v>32.258064516129032</v>
      </c>
      <c r="V12" s="13">
        <f t="shared" ref="V12:V23" si="2">E12/(E12+F12+G12+D12+C12)*100</f>
        <v>30.64516129032258</v>
      </c>
      <c r="W12" s="13">
        <f t="shared" ref="W12:W23" si="3">F12/(F12+G12+E12+D12+C12)*100</f>
        <v>12.903225806451612</v>
      </c>
      <c r="X12" s="40">
        <f t="shared" ref="X12:X23" si="4">G12/(C12+D12+E12+F12+G12)*100</f>
        <v>9.67741935483871</v>
      </c>
      <c r="Y12" s="47">
        <f t="shared" ref="Y12:Y23" si="5">H12/(H12+I12+J12+K12+L12)*100</f>
        <v>6.4516129032258061</v>
      </c>
      <c r="Z12" s="13">
        <f t="shared" ref="Z12:Z23" si="6">I12/(I12+J12+K12+L12+H12)*100</f>
        <v>29.032258064516132</v>
      </c>
      <c r="AA12" s="13">
        <f t="shared" ref="AA12:AA23" si="7">J12/(J12+K12+L12+I12+H12)*100</f>
        <v>4.838709677419355</v>
      </c>
      <c r="AB12" s="13">
        <f t="shared" ref="AB12:AB23" si="8">K12/(K12+L12+J12+I12+H12)*100</f>
        <v>9.67741935483871</v>
      </c>
      <c r="AC12" s="48">
        <f t="shared" ref="AC12:AC23" si="9">L12/(H12+I12+J12+K12+L12)*100</f>
        <v>50</v>
      </c>
      <c r="AD12" s="35">
        <f t="shared" ref="AD12:AD23" si="10">M12/(M12+N12+O12+P12+Q12)*100</f>
        <v>3.225806451612903</v>
      </c>
      <c r="AE12" s="13">
        <f t="shared" ref="AE12:AE23" si="11">N12/(N12+O12+P12+Q12+M12)*100</f>
        <v>9.67741935483871</v>
      </c>
      <c r="AF12" s="13">
        <f t="shared" ref="AF12:AF23" si="12">O12/(O12+P12+Q12+N12+M12)*100</f>
        <v>6.4516129032258061</v>
      </c>
      <c r="AG12" s="13">
        <f t="shared" ref="AG12:AG23" si="13">P12/(P12+Q12+O12+N12+M12)*100</f>
        <v>9.67741935483871</v>
      </c>
      <c r="AH12" s="13">
        <f t="shared" ref="AH12:AH23" si="14">Q12/(M12+N12+O12+P12+Q12)*100</f>
        <v>70.967741935483872</v>
      </c>
    </row>
    <row r="13" spans="1:34">
      <c r="B13" s="9" t="s">
        <v>7</v>
      </c>
      <c r="C13" s="10">
        <v>23</v>
      </c>
      <c r="D13" s="10">
        <v>111</v>
      </c>
      <c r="E13" s="10">
        <v>42</v>
      </c>
      <c r="F13" s="10">
        <v>16</v>
      </c>
      <c r="G13" s="63">
        <v>12</v>
      </c>
      <c r="H13" s="33">
        <v>26</v>
      </c>
      <c r="I13" s="10">
        <v>61</v>
      </c>
      <c r="J13" s="10">
        <v>14</v>
      </c>
      <c r="K13" s="10">
        <v>17</v>
      </c>
      <c r="L13" s="66">
        <v>86</v>
      </c>
      <c r="M13" s="60">
        <v>10</v>
      </c>
      <c r="N13" s="10">
        <v>25</v>
      </c>
      <c r="O13" s="10">
        <v>4</v>
      </c>
      <c r="P13" s="10">
        <v>23</v>
      </c>
      <c r="Q13" s="10">
        <v>142</v>
      </c>
      <c r="S13" s="9" t="s">
        <v>7</v>
      </c>
      <c r="T13" s="13">
        <f t="shared" si="0"/>
        <v>11.274509803921569</v>
      </c>
      <c r="U13" s="13">
        <f t="shared" si="1"/>
        <v>54.411764705882348</v>
      </c>
      <c r="V13" s="13">
        <f t="shared" si="2"/>
        <v>20.588235294117645</v>
      </c>
      <c r="W13" s="13">
        <f t="shared" si="3"/>
        <v>7.8431372549019605</v>
      </c>
      <c r="X13" s="40">
        <f t="shared" si="4"/>
        <v>5.8823529411764701</v>
      </c>
      <c r="Y13" s="47">
        <f t="shared" si="5"/>
        <v>12.745098039215685</v>
      </c>
      <c r="Z13" s="13">
        <f t="shared" si="6"/>
        <v>29.901960784313726</v>
      </c>
      <c r="AA13" s="13">
        <f t="shared" si="7"/>
        <v>6.8627450980392162</v>
      </c>
      <c r="AB13" s="13">
        <f t="shared" si="8"/>
        <v>8.3333333333333321</v>
      </c>
      <c r="AC13" s="48">
        <f t="shared" si="9"/>
        <v>42.156862745098039</v>
      </c>
      <c r="AD13" s="35">
        <f t="shared" si="10"/>
        <v>4.9019607843137258</v>
      </c>
      <c r="AE13" s="13">
        <f t="shared" si="11"/>
        <v>12.254901960784313</v>
      </c>
      <c r="AF13" s="13">
        <f t="shared" si="12"/>
        <v>1.9607843137254901</v>
      </c>
      <c r="AG13" s="13">
        <f t="shared" si="13"/>
        <v>11.274509803921569</v>
      </c>
      <c r="AH13" s="13">
        <f t="shared" si="14"/>
        <v>69.607843137254903</v>
      </c>
    </row>
    <row r="14" spans="1:34">
      <c r="B14" s="9" t="s">
        <v>8</v>
      </c>
      <c r="C14" s="10">
        <v>25</v>
      </c>
      <c r="D14" s="10">
        <v>114</v>
      </c>
      <c r="E14" s="10">
        <v>47</v>
      </c>
      <c r="F14" s="10">
        <v>17</v>
      </c>
      <c r="G14" s="63">
        <v>9</v>
      </c>
      <c r="H14" s="33">
        <v>12</v>
      </c>
      <c r="I14" s="10">
        <v>86</v>
      </c>
      <c r="J14" s="10">
        <v>19</v>
      </c>
      <c r="K14" s="10">
        <v>17</v>
      </c>
      <c r="L14" s="66">
        <v>78</v>
      </c>
      <c r="M14" s="60">
        <v>3</v>
      </c>
      <c r="N14" s="10">
        <v>41</v>
      </c>
      <c r="O14" s="10">
        <v>7</v>
      </c>
      <c r="P14" s="10">
        <v>22</v>
      </c>
      <c r="Q14" s="10">
        <v>139</v>
      </c>
      <c r="S14" s="9" t="s">
        <v>8</v>
      </c>
      <c r="T14" s="13">
        <f t="shared" si="0"/>
        <v>11.79245283018868</v>
      </c>
      <c r="U14" s="13">
        <f t="shared" si="1"/>
        <v>53.773584905660378</v>
      </c>
      <c r="V14" s="13">
        <f t="shared" si="2"/>
        <v>22.169811320754718</v>
      </c>
      <c r="W14" s="13">
        <f t="shared" si="3"/>
        <v>8.0188679245283012</v>
      </c>
      <c r="X14" s="40">
        <f t="shared" si="4"/>
        <v>4.2452830188679247</v>
      </c>
      <c r="Y14" s="47">
        <f t="shared" si="5"/>
        <v>5.6603773584905666</v>
      </c>
      <c r="Z14" s="13">
        <f t="shared" si="6"/>
        <v>40.566037735849058</v>
      </c>
      <c r="AA14" s="13">
        <f t="shared" si="7"/>
        <v>8.9622641509433958</v>
      </c>
      <c r="AB14" s="13">
        <f t="shared" si="8"/>
        <v>8.0188679245283012</v>
      </c>
      <c r="AC14" s="48">
        <f t="shared" si="9"/>
        <v>36.79245283018868</v>
      </c>
      <c r="AD14" s="35">
        <f t="shared" si="10"/>
        <v>1.4150943396226416</v>
      </c>
      <c r="AE14" s="13">
        <f t="shared" si="11"/>
        <v>19.339622641509436</v>
      </c>
      <c r="AF14" s="13">
        <f t="shared" si="12"/>
        <v>3.3018867924528301</v>
      </c>
      <c r="AG14" s="13">
        <f t="shared" si="13"/>
        <v>10.377358490566039</v>
      </c>
      <c r="AH14" s="13">
        <f t="shared" si="14"/>
        <v>65.566037735849065</v>
      </c>
    </row>
    <row r="15" spans="1:34">
      <c r="B15" s="9" t="s">
        <v>9</v>
      </c>
      <c r="C15" s="10">
        <v>12</v>
      </c>
      <c r="D15" s="10">
        <v>68</v>
      </c>
      <c r="E15" s="10">
        <v>13</v>
      </c>
      <c r="F15" s="10">
        <v>1</v>
      </c>
      <c r="G15" s="63">
        <v>28</v>
      </c>
      <c r="H15" s="33">
        <v>8</v>
      </c>
      <c r="I15" s="10">
        <v>47</v>
      </c>
      <c r="J15" s="10">
        <v>20</v>
      </c>
      <c r="K15" s="10">
        <v>7</v>
      </c>
      <c r="L15" s="66">
        <v>40</v>
      </c>
      <c r="M15" s="60">
        <v>1</v>
      </c>
      <c r="N15" s="10">
        <v>32</v>
      </c>
      <c r="O15" s="10">
        <v>7</v>
      </c>
      <c r="P15" s="10">
        <v>13</v>
      </c>
      <c r="Q15" s="10">
        <v>69</v>
      </c>
      <c r="S15" s="9" t="s">
        <v>9</v>
      </c>
      <c r="T15" s="13">
        <f t="shared" si="0"/>
        <v>9.8360655737704921</v>
      </c>
      <c r="U15" s="13">
        <f t="shared" si="1"/>
        <v>55.737704918032783</v>
      </c>
      <c r="V15" s="13">
        <f t="shared" si="2"/>
        <v>10.655737704918032</v>
      </c>
      <c r="W15" s="13">
        <f t="shared" si="3"/>
        <v>0.81967213114754101</v>
      </c>
      <c r="X15" s="40">
        <f t="shared" si="4"/>
        <v>22.950819672131146</v>
      </c>
      <c r="Y15" s="47">
        <f t="shared" si="5"/>
        <v>6.557377049180328</v>
      </c>
      <c r="Z15" s="13">
        <f t="shared" si="6"/>
        <v>38.524590163934427</v>
      </c>
      <c r="AA15" s="13">
        <f t="shared" si="7"/>
        <v>16.393442622950818</v>
      </c>
      <c r="AB15" s="13">
        <f t="shared" si="8"/>
        <v>5.7377049180327866</v>
      </c>
      <c r="AC15" s="48">
        <f t="shared" si="9"/>
        <v>32.786885245901637</v>
      </c>
      <c r="AD15" s="35">
        <f t="shared" si="10"/>
        <v>0.81967213114754101</v>
      </c>
      <c r="AE15" s="13">
        <f t="shared" si="11"/>
        <v>26.229508196721312</v>
      </c>
      <c r="AF15" s="13">
        <f t="shared" si="12"/>
        <v>5.7377049180327866</v>
      </c>
      <c r="AG15" s="13">
        <f t="shared" si="13"/>
        <v>10.655737704918032</v>
      </c>
      <c r="AH15" s="13">
        <f t="shared" si="14"/>
        <v>56.557377049180324</v>
      </c>
    </row>
    <row r="16" spans="1:34">
      <c r="B16" s="4" t="s">
        <v>61</v>
      </c>
      <c r="C16" s="8"/>
      <c r="D16" s="8"/>
      <c r="E16" s="8"/>
      <c r="F16" s="8"/>
      <c r="G16" s="62"/>
      <c r="H16" s="32"/>
      <c r="I16" s="8"/>
      <c r="J16" s="8"/>
      <c r="K16" s="8"/>
      <c r="L16" s="65"/>
      <c r="M16" s="8"/>
      <c r="N16" s="8"/>
      <c r="O16" s="8"/>
      <c r="P16" s="8"/>
      <c r="Q16" s="8"/>
      <c r="S16" s="4" t="s">
        <v>61</v>
      </c>
      <c r="T16" s="8"/>
      <c r="U16" s="8"/>
      <c r="V16" s="8"/>
      <c r="W16" s="8"/>
      <c r="X16" s="62"/>
      <c r="Y16" s="32"/>
      <c r="Z16" s="8"/>
      <c r="AA16" s="8"/>
      <c r="AB16" s="8"/>
      <c r="AC16" s="65"/>
      <c r="AD16" s="8"/>
      <c r="AE16" s="8"/>
      <c r="AF16" s="8"/>
      <c r="AG16" s="8"/>
      <c r="AH16" s="8"/>
    </row>
    <row r="17" spans="2:34">
      <c r="B17" s="9" t="s">
        <v>54</v>
      </c>
      <c r="C17" s="10">
        <v>21</v>
      </c>
      <c r="D17" s="10">
        <v>116</v>
      </c>
      <c r="E17" s="10">
        <v>40</v>
      </c>
      <c r="F17" s="10">
        <v>14</v>
      </c>
      <c r="G17" s="63">
        <v>8</v>
      </c>
      <c r="H17" s="33">
        <v>11</v>
      </c>
      <c r="I17" s="10">
        <v>87</v>
      </c>
      <c r="J17" s="10">
        <v>7</v>
      </c>
      <c r="K17" s="10">
        <v>18</v>
      </c>
      <c r="L17" s="66">
        <v>76</v>
      </c>
      <c r="M17" s="60">
        <v>2</v>
      </c>
      <c r="N17" s="10">
        <v>39</v>
      </c>
      <c r="O17" s="10">
        <v>1</v>
      </c>
      <c r="P17" s="10">
        <v>24</v>
      </c>
      <c r="Q17" s="10">
        <v>133</v>
      </c>
      <c r="S17" s="9" t="s">
        <v>54</v>
      </c>
      <c r="T17" s="13">
        <f t="shared" si="0"/>
        <v>10.552763819095476</v>
      </c>
      <c r="U17" s="13">
        <f t="shared" si="1"/>
        <v>58.291457286432156</v>
      </c>
      <c r="V17" s="13">
        <f t="shared" si="2"/>
        <v>20.100502512562816</v>
      </c>
      <c r="W17" s="13">
        <f t="shared" si="3"/>
        <v>7.0351758793969852</v>
      </c>
      <c r="X17" s="40">
        <f t="shared" si="4"/>
        <v>4.0201005025125625</v>
      </c>
      <c r="Y17" s="47">
        <f t="shared" si="5"/>
        <v>5.5276381909547743</v>
      </c>
      <c r="Z17" s="13">
        <f t="shared" si="6"/>
        <v>43.718592964824118</v>
      </c>
      <c r="AA17" s="13">
        <f t="shared" si="7"/>
        <v>3.5175879396984926</v>
      </c>
      <c r="AB17" s="13">
        <f t="shared" si="8"/>
        <v>9.0452261306532673</v>
      </c>
      <c r="AC17" s="48">
        <f t="shared" si="9"/>
        <v>38.190954773869343</v>
      </c>
      <c r="AD17" s="35">
        <f t="shared" si="10"/>
        <v>1.0050251256281406</v>
      </c>
      <c r="AE17" s="13">
        <f t="shared" si="11"/>
        <v>19.597989949748744</v>
      </c>
      <c r="AF17" s="13">
        <f t="shared" si="12"/>
        <v>0.50251256281407031</v>
      </c>
      <c r="AG17" s="13">
        <f t="shared" si="13"/>
        <v>12.060301507537687</v>
      </c>
      <c r="AH17" s="13">
        <f t="shared" si="14"/>
        <v>66.834170854271363</v>
      </c>
    </row>
    <row r="18" spans="2:34">
      <c r="B18" s="9" t="s">
        <v>55</v>
      </c>
      <c r="C18" s="10">
        <v>6</v>
      </c>
      <c r="D18" s="10">
        <v>16</v>
      </c>
      <c r="E18" s="10">
        <v>8</v>
      </c>
      <c r="F18" s="10">
        <v>2</v>
      </c>
      <c r="G18" s="63">
        <v>6</v>
      </c>
      <c r="H18" s="33">
        <v>4</v>
      </c>
      <c r="I18" s="10">
        <v>14</v>
      </c>
      <c r="J18" s="10">
        <v>3</v>
      </c>
      <c r="K18" s="10">
        <v>3</v>
      </c>
      <c r="L18" s="66">
        <v>14</v>
      </c>
      <c r="M18" s="60">
        <v>2</v>
      </c>
      <c r="N18" s="10">
        <v>3</v>
      </c>
      <c r="O18" s="10">
        <v>2</v>
      </c>
      <c r="P18" s="10">
        <v>8</v>
      </c>
      <c r="Q18" s="10">
        <v>23</v>
      </c>
      <c r="S18" s="9" t="s">
        <v>55</v>
      </c>
      <c r="T18" s="13">
        <f t="shared" si="0"/>
        <v>15.789473684210526</v>
      </c>
      <c r="U18" s="13">
        <f t="shared" si="1"/>
        <v>42.105263157894733</v>
      </c>
      <c r="V18" s="13">
        <f t="shared" si="2"/>
        <v>21.052631578947366</v>
      </c>
      <c r="W18" s="13">
        <f t="shared" si="3"/>
        <v>5.2631578947368416</v>
      </c>
      <c r="X18" s="40">
        <f t="shared" si="4"/>
        <v>15.789473684210526</v>
      </c>
      <c r="Y18" s="47">
        <f t="shared" si="5"/>
        <v>10.526315789473683</v>
      </c>
      <c r="Z18" s="13">
        <f t="shared" si="6"/>
        <v>36.84210526315789</v>
      </c>
      <c r="AA18" s="13">
        <f t="shared" si="7"/>
        <v>7.8947368421052628</v>
      </c>
      <c r="AB18" s="13">
        <f t="shared" si="8"/>
        <v>7.8947368421052628</v>
      </c>
      <c r="AC18" s="48">
        <f t="shared" si="9"/>
        <v>36.84210526315789</v>
      </c>
      <c r="AD18" s="35">
        <f t="shared" si="10"/>
        <v>5.2631578947368416</v>
      </c>
      <c r="AE18" s="13">
        <f t="shared" si="11"/>
        <v>7.8947368421052628</v>
      </c>
      <c r="AF18" s="13">
        <f t="shared" si="12"/>
        <v>5.2631578947368416</v>
      </c>
      <c r="AG18" s="13">
        <f t="shared" si="13"/>
        <v>21.052631578947366</v>
      </c>
      <c r="AH18" s="13">
        <f t="shared" si="14"/>
        <v>60.526315789473685</v>
      </c>
    </row>
    <row r="19" spans="2:34">
      <c r="B19" s="9" t="s">
        <v>56</v>
      </c>
      <c r="C19" s="10">
        <v>22</v>
      </c>
      <c r="D19" s="10">
        <v>97</v>
      </c>
      <c r="E19" s="10">
        <v>35</v>
      </c>
      <c r="F19" s="10">
        <v>10</v>
      </c>
      <c r="G19" s="63">
        <v>32</v>
      </c>
      <c r="H19" s="33">
        <v>20</v>
      </c>
      <c r="I19" s="10">
        <v>65</v>
      </c>
      <c r="J19" s="10">
        <v>24</v>
      </c>
      <c r="K19" s="10">
        <v>17</v>
      </c>
      <c r="L19" s="66">
        <v>70</v>
      </c>
      <c r="M19" s="60">
        <v>6</v>
      </c>
      <c r="N19" s="10">
        <v>36</v>
      </c>
      <c r="O19" s="10">
        <v>7</v>
      </c>
      <c r="P19" s="10">
        <v>14</v>
      </c>
      <c r="Q19" s="10">
        <v>133</v>
      </c>
      <c r="S19" s="9" t="s">
        <v>56</v>
      </c>
      <c r="T19" s="13">
        <f t="shared" si="0"/>
        <v>11.224489795918368</v>
      </c>
      <c r="U19" s="13">
        <f t="shared" si="1"/>
        <v>49.489795918367349</v>
      </c>
      <c r="V19" s="13">
        <f t="shared" si="2"/>
        <v>17.857142857142858</v>
      </c>
      <c r="W19" s="13">
        <f t="shared" si="3"/>
        <v>5.1020408163265305</v>
      </c>
      <c r="X19" s="40">
        <f t="shared" si="4"/>
        <v>16.326530612244898</v>
      </c>
      <c r="Y19" s="47">
        <f t="shared" si="5"/>
        <v>10.204081632653061</v>
      </c>
      <c r="Z19" s="13">
        <f t="shared" si="6"/>
        <v>33.163265306122447</v>
      </c>
      <c r="AA19" s="13">
        <f t="shared" si="7"/>
        <v>12.244897959183673</v>
      </c>
      <c r="AB19" s="13">
        <f t="shared" si="8"/>
        <v>8.6734693877551017</v>
      </c>
      <c r="AC19" s="48">
        <f t="shared" si="9"/>
        <v>35.714285714285715</v>
      </c>
      <c r="AD19" s="35">
        <f t="shared" si="10"/>
        <v>3.0612244897959182</v>
      </c>
      <c r="AE19" s="13">
        <f t="shared" si="11"/>
        <v>18.367346938775512</v>
      </c>
      <c r="AF19" s="13">
        <f t="shared" si="12"/>
        <v>3.5714285714285712</v>
      </c>
      <c r="AG19" s="13">
        <f t="shared" si="13"/>
        <v>7.1428571428571423</v>
      </c>
      <c r="AH19" s="13">
        <f t="shared" si="14"/>
        <v>67.857142857142861</v>
      </c>
    </row>
    <row r="20" spans="2:34">
      <c r="B20" s="9" t="s">
        <v>57</v>
      </c>
      <c r="C20" s="10">
        <v>2</v>
      </c>
      <c r="D20" s="10">
        <v>8</v>
      </c>
      <c r="E20" s="10">
        <v>5</v>
      </c>
      <c r="F20" s="10">
        <v>0</v>
      </c>
      <c r="G20" s="63">
        <v>4</v>
      </c>
      <c r="H20" s="33">
        <v>0</v>
      </c>
      <c r="I20" s="10">
        <v>8</v>
      </c>
      <c r="J20" s="10">
        <v>1</v>
      </c>
      <c r="K20" s="10">
        <v>0</v>
      </c>
      <c r="L20" s="66">
        <v>10</v>
      </c>
      <c r="M20" s="60">
        <v>0</v>
      </c>
      <c r="N20" s="10">
        <v>4</v>
      </c>
      <c r="O20" s="10">
        <v>0</v>
      </c>
      <c r="P20" s="10">
        <v>2</v>
      </c>
      <c r="Q20" s="10">
        <v>13</v>
      </c>
      <c r="S20" s="9" t="s">
        <v>57</v>
      </c>
      <c r="T20" s="13">
        <f t="shared" si="0"/>
        <v>10.526315789473683</v>
      </c>
      <c r="U20" s="13">
        <f t="shared" si="1"/>
        <v>42.105263157894733</v>
      </c>
      <c r="V20" s="13">
        <f t="shared" si="2"/>
        <v>26.315789473684209</v>
      </c>
      <c r="W20" s="13">
        <f t="shared" si="3"/>
        <v>0</v>
      </c>
      <c r="X20" s="40">
        <f t="shared" si="4"/>
        <v>21.052631578947366</v>
      </c>
      <c r="Y20" s="47">
        <f t="shared" si="5"/>
        <v>0</v>
      </c>
      <c r="Z20" s="13">
        <f t="shared" si="6"/>
        <v>42.105263157894733</v>
      </c>
      <c r="AA20" s="13">
        <f t="shared" si="7"/>
        <v>5.2631578947368416</v>
      </c>
      <c r="AB20" s="13">
        <f t="shared" si="8"/>
        <v>0</v>
      </c>
      <c r="AC20" s="48">
        <f t="shared" si="9"/>
        <v>52.631578947368418</v>
      </c>
      <c r="AD20" s="35">
        <f t="shared" si="10"/>
        <v>0</v>
      </c>
      <c r="AE20" s="13">
        <f t="shared" si="11"/>
        <v>21.052631578947366</v>
      </c>
      <c r="AF20" s="13">
        <f t="shared" si="12"/>
        <v>0</v>
      </c>
      <c r="AG20" s="13">
        <f t="shared" si="13"/>
        <v>10.526315789473683</v>
      </c>
      <c r="AH20" s="13">
        <f t="shared" si="14"/>
        <v>68.421052631578945</v>
      </c>
    </row>
    <row r="21" spans="2:34">
      <c r="B21" s="9" t="s">
        <v>58</v>
      </c>
      <c r="C21" s="10">
        <v>8</v>
      </c>
      <c r="D21" s="10">
        <v>19</v>
      </c>
      <c r="E21" s="10">
        <v>19</v>
      </c>
      <c r="F21" s="10">
        <v>7</v>
      </c>
      <c r="G21" s="63">
        <v>3</v>
      </c>
      <c r="H21" s="33">
        <v>7</v>
      </c>
      <c r="I21" s="10">
        <v>12</v>
      </c>
      <c r="J21" s="10">
        <v>13</v>
      </c>
      <c r="K21" s="10">
        <v>5</v>
      </c>
      <c r="L21" s="66">
        <v>19</v>
      </c>
      <c r="M21" s="60">
        <v>3</v>
      </c>
      <c r="N21" s="10">
        <v>4</v>
      </c>
      <c r="O21" s="10">
        <v>10</v>
      </c>
      <c r="P21" s="10">
        <v>6</v>
      </c>
      <c r="Q21" s="10">
        <v>33</v>
      </c>
      <c r="S21" s="9" t="s">
        <v>58</v>
      </c>
      <c r="T21" s="13">
        <f t="shared" si="0"/>
        <v>14.285714285714285</v>
      </c>
      <c r="U21" s="13">
        <f t="shared" si="1"/>
        <v>33.928571428571431</v>
      </c>
      <c r="V21" s="13">
        <f t="shared" si="2"/>
        <v>33.928571428571431</v>
      </c>
      <c r="W21" s="13">
        <f t="shared" si="3"/>
        <v>12.5</v>
      </c>
      <c r="X21" s="40">
        <f t="shared" si="4"/>
        <v>5.3571428571428568</v>
      </c>
      <c r="Y21" s="47">
        <f t="shared" si="5"/>
        <v>12.5</v>
      </c>
      <c r="Z21" s="13">
        <f t="shared" si="6"/>
        <v>21.428571428571427</v>
      </c>
      <c r="AA21" s="13">
        <f t="shared" si="7"/>
        <v>23.214285714285715</v>
      </c>
      <c r="AB21" s="13">
        <f t="shared" si="8"/>
        <v>8.9285714285714288</v>
      </c>
      <c r="AC21" s="48">
        <f t="shared" si="9"/>
        <v>33.928571428571431</v>
      </c>
      <c r="AD21" s="35">
        <f t="shared" si="10"/>
        <v>5.3571428571428568</v>
      </c>
      <c r="AE21" s="13">
        <f t="shared" si="11"/>
        <v>7.1428571428571423</v>
      </c>
      <c r="AF21" s="13">
        <f t="shared" si="12"/>
        <v>17.857142857142858</v>
      </c>
      <c r="AG21" s="13">
        <f t="shared" si="13"/>
        <v>10.714285714285714</v>
      </c>
      <c r="AH21" s="13">
        <f t="shared" si="14"/>
        <v>58.928571428571431</v>
      </c>
    </row>
    <row r="22" spans="2:34">
      <c r="B22" s="9" t="s">
        <v>59</v>
      </c>
      <c r="C22" s="10">
        <v>0</v>
      </c>
      <c r="D22" s="10">
        <v>7</v>
      </c>
      <c r="E22" s="10">
        <v>7</v>
      </c>
      <c r="F22" s="10">
        <v>3</v>
      </c>
      <c r="G22" s="63">
        <v>0</v>
      </c>
      <c r="H22" s="33">
        <v>0</v>
      </c>
      <c r="I22" s="10">
        <v>3</v>
      </c>
      <c r="J22" s="10">
        <v>1</v>
      </c>
      <c r="K22" s="10">
        <v>1</v>
      </c>
      <c r="L22" s="66">
        <v>12</v>
      </c>
      <c r="M22" s="60">
        <v>0</v>
      </c>
      <c r="N22" s="10">
        <v>1</v>
      </c>
      <c r="O22" s="10">
        <v>0</v>
      </c>
      <c r="P22" s="10">
        <v>2</v>
      </c>
      <c r="Q22" s="10">
        <v>14</v>
      </c>
      <c r="S22" s="9" t="s">
        <v>59</v>
      </c>
      <c r="T22" s="13">
        <f t="shared" si="0"/>
        <v>0</v>
      </c>
      <c r="U22" s="13">
        <f t="shared" si="1"/>
        <v>41.17647058823529</v>
      </c>
      <c r="V22" s="13">
        <f t="shared" si="2"/>
        <v>41.17647058823529</v>
      </c>
      <c r="W22" s="13">
        <f t="shared" si="3"/>
        <v>17.647058823529413</v>
      </c>
      <c r="X22" s="40">
        <f t="shared" si="4"/>
        <v>0</v>
      </c>
      <c r="Y22" s="47">
        <f t="shared" si="5"/>
        <v>0</v>
      </c>
      <c r="Z22" s="13">
        <f t="shared" si="6"/>
        <v>17.647058823529413</v>
      </c>
      <c r="AA22" s="13">
        <f t="shared" si="7"/>
        <v>5.8823529411764701</v>
      </c>
      <c r="AB22" s="13">
        <f t="shared" si="8"/>
        <v>5.8823529411764701</v>
      </c>
      <c r="AC22" s="48">
        <f t="shared" si="9"/>
        <v>70.588235294117652</v>
      </c>
      <c r="AD22" s="35">
        <f t="shared" si="10"/>
        <v>0</v>
      </c>
      <c r="AE22" s="13">
        <f t="shared" si="11"/>
        <v>5.8823529411764701</v>
      </c>
      <c r="AF22" s="13">
        <f t="shared" si="12"/>
        <v>0</v>
      </c>
      <c r="AG22" s="13">
        <f t="shared" si="13"/>
        <v>11.76470588235294</v>
      </c>
      <c r="AH22" s="13">
        <f t="shared" si="14"/>
        <v>82.35294117647058</v>
      </c>
    </row>
    <row r="23" spans="2:34">
      <c r="B23" s="9" t="s">
        <v>60</v>
      </c>
      <c r="C23" s="10">
        <v>10</v>
      </c>
      <c r="D23" s="10">
        <v>50</v>
      </c>
      <c r="E23" s="10">
        <v>7</v>
      </c>
      <c r="F23" s="10">
        <v>6</v>
      </c>
      <c r="G23" s="63">
        <v>2</v>
      </c>
      <c r="H23" s="33">
        <v>8</v>
      </c>
      <c r="I23" s="10">
        <v>23</v>
      </c>
      <c r="J23" s="10">
        <v>7</v>
      </c>
      <c r="K23" s="10">
        <v>3</v>
      </c>
      <c r="L23" s="66">
        <v>34</v>
      </c>
      <c r="M23" s="60">
        <v>3</v>
      </c>
      <c r="N23" s="10">
        <v>17</v>
      </c>
      <c r="O23" s="10">
        <v>2</v>
      </c>
      <c r="P23" s="10">
        <v>8</v>
      </c>
      <c r="Q23" s="10">
        <v>45</v>
      </c>
      <c r="S23" s="9" t="s">
        <v>60</v>
      </c>
      <c r="T23" s="13">
        <f t="shared" si="0"/>
        <v>13.333333333333334</v>
      </c>
      <c r="U23" s="13">
        <f t="shared" si="1"/>
        <v>66.666666666666657</v>
      </c>
      <c r="V23" s="13">
        <f t="shared" si="2"/>
        <v>9.3333333333333339</v>
      </c>
      <c r="W23" s="13">
        <f t="shared" si="3"/>
        <v>8</v>
      </c>
      <c r="X23" s="40">
        <f t="shared" si="4"/>
        <v>2.666666666666667</v>
      </c>
      <c r="Y23" s="47">
        <f t="shared" si="5"/>
        <v>10.666666666666668</v>
      </c>
      <c r="Z23" s="13">
        <f t="shared" si="6"/>
        <v>30.666666666666664</v>
      </c>
      <c r="AA23" s="13">
        <f t="shared" si="7"/>
        <v>9.3333333333333339</v>
      </c>
      <c r="AB23" s="13">
        <f t="shared" si="8"/>
        <v>4</v>
      </c>
      <c r="AC23" s="48">
        <f t="shared" si="9"/>
        <v>45.333333333333329</v>
      </c>
      <c r="AD23" s="35">
        <f t="shared" si="10"/>
        <v>4</v>
      </c>
      <c r="AE23" s="13">
        <f t="shared" si="11"/>
        <v>22.666666666666664</v>
      </c>
      <c r="AF23" s="13">
        <f t="shared" si="12"/>
        <v>2.666666666666667</v>
      </c>
      <c r="AG23" s="13">
        <f t="shared" si="13"/>
        <v>10.666666666666668</v>
      </c>
      <c r="AH23" s="13">
        <f t="shared" si="14"/>
        <v>60</v>
      </c>
    </row>
    <row r="24" spans="2:34">
      <c r="B24" s="4" t="s">
        <v>104</v>
      </c>
      <c r="C24" s="19"/>
      <c r="D24" s="19"/>
      <c r="E24" s="19"/>
      <c r="F24" s="19"/>
      <c r="G24" s="19"/>
      <c r="H24" s="19"/>
      <c r="I24" s="19"/>
      <c r="J24" s="19"/>
      <c r="K24" s="19"/>
      <c r="L24" s="19"/>
      <c r="M24" s="19"/>
      <c r="N24" s="19"/>
      <c r="O24" s="19"/>
      <c r="P24" s="19"/>
      <c r="Q24" s="19"/>
      <c r="S24" s="4" t="s">
        <v>104</v>
      </c>
      <c r="T24" s="19"/>
      <c r="U24" s="19"/>
      <c r="V24" s="19"/>
      <c r="W24" s="19"/>
      <c r="X24" s="19"/>
      <c r="Y24" s="19"/>
      <c r="Z24" s="19"/>
      <c r="AA24" s="19"/>
      <c r="AB24" s="19"/>
      <c r="AC24" s="19"/>
      <c r="AD24" s="19"/>
      <c r="AE24" s="19"/>
      <c r="AF24" s="19"/>
      <c r="AG24" s="19"/>
      <c r="AH24" s="19"/>
    </row>
    <row r="25" spans="2:34">
      <c r="B25" s="9" t="s">
        <v>105</v>
      </c>
      <c r="C25" s="10">
        <v>50</v>
      </c>
      <c r="D25" s="10">
        <v>203</v>
      </c>
      <c r="E25" s="10">
        <v>76</v>
      </c>
      <c r="F25" s="10">
        <v>28</v>
      </c>
      <c r="G25" s="63">
        <v>46</v>
      </c>
      <c r="H25" s="33">
        <v>41</v>
      </c>
      <c r="I25" s="10">
        <v>126</v>
      </c>
      <c r="J25" s="10">
        <v>44</v>
      </c>
      <c r="K25" s="10">
        <v>31</v>
      </c>
      <c r="L25" s="66">
        <v>161</v>
      </c>
      <c r="M25" s="60">
        <v>14</v>
      </c>
      <c r="N25" s="10">
        <v>69</v>
      </c>
      <c r="O25" s="10">
        <v>20</v>
      </c>
      <c r="P25" s="10">
        <v>40</v>
      </c>
      <c r="Q25" s="10">
        <v>260</v>
      </c>
      <c r="S25" s="9" t="s">
        <v>105</v>
      </c>
      <c r="T25" s="85">
        <f t="shared" ref="T25:T26" si="15">C25/(C25+D25+E25+F25+G25)*100</f>
        <v>12.406947890818859</v>
      </c>
      <c r="U25" s="85">
        <f t="shared" ref="U25:U26" si="16">D25/(D25+E25+F25+G25+C25)*100</f>
        <v>50.372208436724563</v>
      </c>
      <c r="V25" s="85">
        <f t="shared" ref="V25:V26" si="17">E25/(E25+F25+G25+D25+C25)*100</f>
        <v>18.858560794044664</v>
      </c>
      <c r="W25" s="85">
        <f t="shared" ref="W25:W26" si="18">F25/(F25+G25+E25+D25+C25)*100</f>
        <v>6.9478908188585615</v>
      </c>
      <c r="X25" s="87">
        <f t="shared" ref="X25:X26" si="19">G25/(C25+D25+E25+F25+G25)*100</f>
        <v>11.41439205955335</v>
      </c>
      <c r="Y25" s="90">
        <f t="shared" ref="Y25:Y26" si="20">H25/(H25+I25+J25+K25+L25)*100</f>
        <v>10.173697270471465</v>
      </c>
      <c r="Z25" s="85">
        <f t="shared" ref="Z25:Z26" si="21">I25/(I25+J25+K25+L25+H25)*100</f>
        <v>31.265508684863523</v>
      </c>
      <c r="AA25" s="85">
        <f t="shared" ref="AA25:AA26" si="22">J25/(J25+K25+L25+I25+H25)*100</f>
        <v>10.918114143920596</v>
      </c>
      <c r="AB25" s="85">
        <f t="shared" ref="AB25:AB26" si="23">K25/(K25+L25+J25+I25+H25)*100</f>
        <v>7.6923076923076925</v>
      </c>
      <c r="AC25" s="91">
        <f t="shared" ref="AC25:AC26" si="24">L25/(H25+I25+J25+K25+L25)*100</f>
        <v>39.950372208436725</v>
      </c>
      <c r="AD25" s="88">
        <f t="shared" ref="AD25:AD26" si="25">M25/(M25+N25+O25+P25+Q25)*100</f>
        <v>3.4739454094292808</v>
      </c>
      <c r="AE25" s="85">
        <f t="shared" ref="AE25:AE26" si="26">N25/(N25+O25+P25+Q25+M25)*100</f>
        <v>17.121588089330025</v>
      </c>
      <c r="AF25" s="85">
        <f t="shared" ref="AF25:AF26" si="27">O25/(O25+P25+Q25+N25+M25)*100</f>
        <v>4.9627791563275441</v>
      </c>
      <c r="AG25" s="85">
        <f t="shared" ref="AG25:AG26" si="28">P25/(P25+Q25+O25+N25+M25)*100</f>
        <v>9.9255583126550881</v>
      </c>
      <c r="AH25" s="85">
        <f t="shared" ref="AH25:AH26" si="29">Q25/(M25+N25+O25+P25+Q25)*100</f>
        <v>64.516129032258064</v>
      </c>
    </row>
    <row r="26" spans="2:34">
      <c r="B26" s="9" t="s">
        <v>106</v>
      </c>
      <c r="C26" s="10">
        <v>19</v>
      </c>
      <c r="D26" s="10">
        <v>110</v>
      </c>
      <c r="E26" s="10">
        <v>45</v>
      </c>
      <c r="F26" s="10">
        <v>14</v>
      </c>
      <c r="G26" s="63">
        <v>9</v>
      </c>
      <c r="H26" s="33">
        <v>9</v>
      </c>
      <c r="I26" s="10">
        <v>86</v>
      </c>
      <c r="J26" s="10">
        <v>12</v>
      </c>
      <c r="K26" s="10">
        <v>16</v>
      </c>
      <c r="L26" s="66">
        <v>74</v>
      </c>
      <c r="M26" s="60">
        <v>2</v>
      </c>
      <c r="N26" s="10">
        <v>35</v>
      </c>
      <c r="O26" s="10">
        <v>2</v>
      </c>
      <c r="P26" s="10">
        <v>24</v>
      </c>
      <c r="Q26" s="10">
        <v>134</v>
      </c>
      <c r="S26" s="9" t="s">
        <v>106</v>
      </c>
      <c r="T26" s="85">
        <f t="shared" si="15"/>
        <v>9.6446700507614214</v>
      </c>
      <c r="U26" s="85">
        <f t="shared" si="16"/>
        <v>55.837563451776653</v>
      </c>
      <c r="V26" s="85">
        <f t="shared" si="17"/>
        <v>22.842639593908629</v>
      </c>
      <c r="W26" s="85">
        <f t="shared" si="18"/>
        <v>7.1065989847715745</v>
      </c>
      <c r="X26" s="87">
        <f t="shared" si="19"/>
        <v>4.5685279187817258</v>
      </c>
      <c r="Y26" s="90">
        <f t="shared" si="20"/>
        <v>4.5685279187817258</v>
      </c>
      <c r="Z26" s="85">
        <f t="shared" si="21"/>
        <v>43.654822335025379</v>
      </c>
      <c r="AA26" s="85">
        <f t="shared" si="22"/>
        <v>6.091370558375635</v>
      </c>
      <c r="AB26" s="85">
        <f t="shared" si="23"/>
        <v>8.1218274111675122</v>
      </c>
      <c r="AC26" s="91">
        <f t="shared" si="24"/>
        <v>37.56345177664975</v>
      </c>
      <c r="AD26" s="88">
        <f t="shared" si="25"/>
        <v>1.015228426395939</v>
      </c>
      <c r="AE26" s="85">
        <f t="shared" si="26"/>
        <v>17.766497461928935</v>
      </c>
      <c r="AF26" s="85">
        <f t="shared" si="27"/>
        <v>1.015228426395939</v>
      </c>
      <c r="AG26" s="85">
        <f t="shared" si="28"/>
        <v>12.18274111675127</v>
      </c>
      <c r="AH26" s="85">
        <f t="shared" si="29"/>
        <v>68.020304568527919</v>
      </c>
    </row>
  </sheetData>
  <mergeCells count="9">
    <mergeCell ref="H2:I2"/>
    <mergeCell ref="AD7:AH7"/>
    <mergeCell ref="B7:B8"/>
    <mergeCell ref="C7:G7"/>
    <mergeCell ref="H7:L7"/>
    <mergeCell ref="M7:Q7"/>
    <mergeCell ref="S7:S8"/>
    <mergeCell ref="T7:X7"/>
    <mergeCell ref="Y7:AC7"/>
  </mergeCells>
  <hyperlinks>
    <hyperlink ref="B3" location="Índice!A1" display="voltar"/>
  </hyperlinks>
  <pageMargins left="0.70866141732283472" right="0.70866141732283472" top="0.74803149606299213" bottom="0.74803149606299213" header="0.31496062992125984" footer="0.31496062992125984"/>
  <pageSetup paperSize="9" scale="66" orientation="landscape" verticalDpi="0" r:id="rId1"/>
  <colBreaks count="1" manualBreakCount="1">
    <brk id="18" max="1048575" man="1"/>
  </colBreaks>
</worksheet>
</file>

<file path=xl/worksheets/sheet15.xml><?xml version="1.0" encoding="utf-8"?>
<worksheet xmlns="http://schemas.openxmlformats.org/spreadsheetml/2006/main" xmlns:r="http://schemas.openxmlformats.org/officeDocument/2006/relationships">
  <dimension ref="A1:L26"/>
  <sheetViews>
    <sheetView showGridLines="0" zoomScaleNormal="100" workbookViewId="0">
      <selection activeCell="H2" sqref="H2:I2"/>
    </sheetView>
  </sheetViews>
  <sheetFormatPr defaultRowHeight="15"/>
  <cols>
    <col min="1" max="1" width="3.42578125" customWidth="1"/>
    <col min="2" max="2" width="28.28515625" customWidth="1"/>
    <col min="3" max="6" width="12.42578125" customWidth="1"/>
    <col min="7" max="7" width="3.42578125" customWidth="1"/>
    <col min="8" max="8" width="27.7109375" customWidth="1"/>
    <col min="9" max="12" width="13.7109375" customWidth="1"/>
  </cols>
  <sheetData>
    <row r="1" spans="1:12" ht="18">
      <c r="B1" s="1" t="s">
        <v>74</v>
      </c>
    </row>
    <row r="2" spans="1:12" ht="18">
      <c r="A2" s="74"/>
      <c r="B2" s="1" t="s">
        <v>109</v>
      </c>
      <c r="H2" s="99" t="s">
        <v>118</v>
      </c>
      <c r="I2" s="99"/>
    </row>
    <row r="3" spans="1:12">
      <c r="B3" s="77" t="s">
        <v>77</v>
      </c>
    </row>
    <row r="4" spans="1:12" ht="18" customHeight="1">
      <c r="B4" s="1" t="s">
        <v>90</v>
      </c>
      <c r="C4" s="1"/>
      <c r="D4" s="1"/>
      <c r="E4" s="1"/>
      <c r="F4" s="1"/>
    </row>
    <row r="5" spans="1:12" ht="4.5" customHeight="1"/>
    <row r="6" spans="1:12">
      <c r="B6" s="20" t="s">
        <v>71</v>
      </c>
      <c r="H6" s="20" t="s">
        <v>72</v>
      </c>
    </row>
    <row r="7" spans="1:12">
      <c r="B7" s="113" t="s">
        <v>0</v>
      </c>
      <c r="C7" s="113" t="s">
        <v>49</v>
      </c>
      <c r="D7" s="113"/>
      <c r="E7" s="113"/>
      <c r="F7" s="113"/>
      <c r="H7" s="113" t="s">
        <v>0</v>
      </c>
      <c r="I7" s="113" t="s">
        <v>43</v>
      </c>
      <c r="J7" s="113"/>
      <c r="K7" s="113"/>
      <c r="L7" s="113"/>
    </row>
    <row r="8" spans="1:12" ht="33.75">
      <c r="B8" s="115"/>
      <c r="C8" s="14" t="s">
        <v>50</v>
      </c>
      <c r="D8" s="14" t="s">
        <v>51</v>
      </c>
      <c r="E8" s="14" t="s">
        <v>52</v>
      </c>
      <c r="F8" s="14" t="s">
        <v>53</v>
      </c>
      <c r="H8" s="115"/>
      <c r="I8" s="14" t="s">
        <v>50</v>
      </c>
      <c r="J8" s="14" t="s">
        <v>51</v>
      </c>
      <c r="K8" s="14" t="s">
        <v>52</v>
      </c>
      <c r="L8" s="14" t="s">
        <v>53</v>
      </c>
    </row>
    <row r="9" spans="1:12">
      <c r="B9" s="4" t="s">
        <v>4</v>
      </c>
      <c r="C9" s="5"/>
      <c r="D9" s="5"/>
      <c r="E9" s="5"/>
      <c r="F9" s="5"/>
      <c r="H9" s="4" t="s">
        <v>4</v>
      </c>
      <c r="I9" s="5"/>
      <c r="J9" s="5"/>
      <c r="K9" s="5"/>
      <c r="L9" s="5"/>
    </row>
    <row r="10" spans="1:12">
      <c r="B10" s="6" t="s">
        <v>4</v>
      </c>
      <c r="C10" s="7">
        <v>3261</v>
      </c>
      <c r="D10" s="7">
        <v>199</v>
      </c>
      <c r="E10" s="7">
        <v>138</v>
      </c>
      <c r="F10" s="7">
        <v>599</v>
      </c>
      <c r="H10" s="6" t="s">
        <v>4</v>
      </c>
      <c r="I10" s="11">
        <f>C10/(C10+D10+E10+F10)*100</f>
        <v>77.698355968548967</v>
      </c>
      <c r="J10" s="11">
        <f>D10/(D10+E10+F10+C10)*100</f>
        <v>4.7414820109602092</v>
      </c>
      <c r="K10" s="11">
        <f>E10/(E10+F10+D10+C10)*100</f>
        <v>3.2880629020729093</v>
      </c>
      <c r="L10" s="11">
        <f>F10/(F10+E10+D10+C10)*100</f>
        <v>14.272099118417916</v>
      </c>
    </row>
    <row r="11" spans="1:12">
      <c r="B11" s="4" t="s">
        <v>5</v>
      </c>
      <c r="C11" s="8"/>
      <c r="D11" s="8"/>
      <c r="E11" s="8"/>
      <c r="F11" s="8"/>
      <c r="H11" s="4" t="s">
        <v>5</v>
      </c>
      <c r="I11" s="12"/>
      <c r="J11" s="12"/>
      <c r="K11" s="12"/>
      <c r="L11" s="12"/>
    </row>
    <row r="12" spans="1:12">
      <c r="B12" s="9" t="s">
        <v>6</v>
      </c>
      <c r="C12" s="10">
        <v>709</v>
      </c>
      <c r="D12" s="10">
        <v>63</v>
      </c>
      <c r="E12" s="10">
        <v>26</v>
      </c>
      <c r="F12" s="10">
        <v>131</v>
      </c>
      <c r="H12" s="9" t="s">
        <v>6</v>
      </c>
      <c r="I12" s="13">
        <f t="shared" ref="I12:I23" si="0">C12/(C12+D12+E12+F12)*100</f>
        <v>76.318622174381062</v>
      </c>
      <c r="J12" s="13">
        <f t="shared" ref="J12:J23" si="1">D12/(D12+E12+F12+C12)*100</f>
        <v>6.7814854682454255</v>
      </c>
      <c r="K12" s="13">
        <f t="shared" ref="K12:K23" si="2">E12/(E12+F12+D12+C12)*100</f>
        <v>2.798708288482239</v>
      </c>
      <c r="L12" s="13">
        <f t="shared" ref="L12:L23" si="3">F12/(F12+E12+D12+C12)*100</f>
        <v>14.101184068891282</v>
      </c>
    </row>
    <row r="13" spans="1:12">
      <c r="B13" s="9" t="s">
        <v>7</v>
      </c>
      <c r="C13" s="10">
        <v>1168</v>
      </c>
      <c r="D13" s="10">
        <v>87</v>
      </c>
      <c r="E13" s="10">
        <v>46</v>
      </c>
      <c r="F13" s="10">
        <v>204</v>
      </c>
      <c r="H13" s="9" t="s">
        <v>7</v>
      </c>
      <c r="I13" s="13">
        <f t="shared" si="0"/>
        <v>77.607973421926914</v>
      </c>
      <c r="J13" s="13">
        <f t="shared" si="1"/>
        <v>5.7807308970099669</v>
      </c>
      <c r="K13" s="13">
        <f t="shared" si="2"/>
        <v>3.0564784053156147</v>
      </c>
      <c r="L13" s="13">
        <f t="shared" si="3"/>
        <v>13.554817275747508</v>
      </c>
    </row>
    <row r="14" spans="1:12">
      <c r="B14" s="9" t="s">
        <v>8</v>
      </c>
      <c r="C14" s="10">
        <v>901</v>
      </c>
      <c r="D14" s="10">
        <v>40</v>
      </c>
      <c r="E14" s="10">
        <v>48</v>
      </c>
      <c r="F14" s="10">
        <v>179</v>
      </c>
      <c r="H14" s="9" t="s">
        <v>8</v>
      </c>
      <c r="I14" s="13">
        <f t="shared" si="0"/>
        <v>77.140410958904098</v>
      </c>
      <c r="J14" s="13">
        <f t="shared" si="1"/>
        <v>3.4246575342465753</v>
      </c>
      <c r="K14" s="13">
        <f t="shared" si="2"/>
        <v>4.10958904109589</v>
      </c>
      <c r="L14" s="13">
        <f t="shared" si="3"/>
        <v>15.325342465753424</v>
      </c>
    </row>
    <row r="15" spans="1:12">
      <c r="B15" s="9" t="s">
        <v>9</v>
      </c>
      <c r="C15" s="10">
        <v>483</v>
      </c>
      <c r="D15" s="10">
        <v>9</v>
      </c>
      <c r="E15" s="10">
        <v>18</v>
      </c>
      <c r="F15" s="10">
        <v>85</v>
      </c>
      <c r="H15" s="9" t="s">
        <v>9</v>
      </c>
      <c r="I15" s="13">
        <f t="shared" si="0"/>
        <v>81.17647058823529</v>
      </c>
      <c r="J15" s="13">
        <f t="shared" si="1"/>
        <v>1.5126050420168067</v>
      </c>
      <c r="K15" s="13">
        <f t="shared" si="2"/>
        <v>3.0252100840336134</v>
      </c>
      <c r="L15" s="13">
        <f t="shared" si="3"/>
        <v>14.285714285714285</v>
      </c>
    </row>
    <row r="16" spans="1:12">
      <c r="B16" s="4" t="s">
        <v>61</v>
      </c>
      <c r="C16" s="8"/>
      <c r="D16" s="8"/>
      <c r="E16" s="8"/>
      <c r="F16" s="8"/>
      <c r="H16" s="4" t="s">
        <v>61</v>
      </c>
      <c r="I16" s="8"/>
      <c r="J16" s="8"/>
      <c r="K16" s="8"/>
      <c r="L16" s="8"/>
    </row>
    <row r="17" spans="2:12">
      <c r="B17" s="9" t="s">
        <v>54</v>
      </c>
      <c r="C17" s="10">
        <v>910</v>
      </c>
      <c r="D17" s="10">
        <v>59</v>
      </c>
      <c r="E17" s="10">
        <v>46</v>
      </c>
      <c r="F17" s="10">
        <v>175</v>
      </c>
      <c r="H17" s="9" t="s">
        <v>54</v>
      </c>
      <c r="I17" s="13">
        <f t="shared" si="0"/>
        <v>76.470588235294116</v>
      </c>
      <c r="J17" s="13">
        <f t="shared" si="1"/>
        <v>4.9579831932773111</v>
      </c>
      <c r="K17" s="13">
        <f t="shared" si="2"/>
        <v>3.865546218487395</v>
      </c>
      <c r="L17" s="13">
        <f t="shared" si="3"/>
        <v>14.705882352941178</v>
      </c>
    </row>
    <row r="18" spans="2:12">
      <c r="B18" s="9" t="s">
        <v>55</v>
      </c>
      <c r="C18" s="10">
        <v>388</v>
      </c>
      <c r="D18" s="10">
        <v>20</v>
      </c>
      <c r="E18" s="10">
        <v>15</v>
      </c>
      <c r="F18" s="10">
        <v>57</v>
      </c>
      <c r="H18" s="9" t="s">
        <v>55</v>
      </c>
      <c r="I18" s="13">
        <f t="shared" si="0"/>
        <v>80.833333333333329</v>
      </c>
      <c r="J18" s="13">
        <f t="shared" si="1"/>
        <v>4.1666666666666661</v>
      </c>
      <c r="K18" s="13">
        <f t="shared" si="2"/>
        <v>3.125</v>
      </c>
      <c r="L18" s="13">
        <f t="shared" si="3"/>
        <v>11.875</v>
      </c>
    </row>
    <row r="19" spans="2:12">
      <c r="B19" s="9" t="s">
        <v>56</v>
      </c>
      <c r="C19" s="10">
        <v>1026</v>
      </c>
      <c r="D19" s="10">
        <v>56</v>
      </c>
      <c r="E19" s="10">
        <v>35</v>
      </c>
      <c r="F19" s="10">
        <v>175</v>
      </c>
      <c r="H19" s="9" t="s">
        <v>56</v>
      </c>
      <c r="I19" s="13">
        <f t="shared" si="0"/>
        <v>79.411764705882348</v>
      </c>
      <c r="J19" s="13">
        <f t="shared" si="1"/>
        <v>4.3343653250773997</v>
      </c>
      <c r="K19" s="13">
        <f t="shared" si="2"/>
        <v>2.7089783281733748</v>
      </c>
      <c r="L19" s="13">
        <f t="shared" si="3"/>
        <v>13.544891640866874</v>
      </c>
    </row>
    <row r="20" spans="2:12">
      <c r="B20" s="9" t="s">
        <v>57</v>
      </c>
      <c r="C20" s="10">
        <v>105</v>
      </c>
      <c r="D20" s="10">
        <v>2</v>
      </c>
      <c r="E20" s="10">
        <v>4</v>
      </c>
      <c r="F20" s="10">
        <v>28</v>
      </c>
      <c r="H20" s="9" t="s">
        <v>57</v>
      </c>
      <c r="I20" s="13">
        <f t="shared" si="0"/>
        <v>75.539568345323744</v>
      </c>
      <c r="J20" s="13">
        <f t="shared" si="1"/>
        <v>1.4388489208633095</v>
      </c>
      <c r="K20" s="13">
        <f t="shared" si="2"/>
        <v>2.877697841726619</v>
      </c>
      <c r="L20" s="13">
        <f t="shared" si="3"/>
        <v>20.14388489208633</v>
      </c>
    </row>
    <row r="21" spans="2:12">
      <c r="B21" s="9" t="s">
        <v>58</v>
      </c>
      <c r="C21" s="10">
        <v>126</v>
      </c>
      <c r="D21" s="10">
        <v>18</v>
      </c>
      <c r="E21" s="10">
        <v>8</v>
      </c>
      <c r="F21" s="10">
        <v>44</v>
      </c>
      <c r="H21" s="9" t="s">
        <v>58</v>
      </c>
      <c r="I21" s="13">
        <f t="shared" si="0"/>
        <v>64.285714285714292</v>
      </c>
      <c r="J21" s="13">
        <f t="shared" si="1"/>
        <v>9.183673469387756</v>
      </c>
      <c r="K21" s="13">
        <f t="shared" si="2"/>
        <v>4.0816326530612246</v>
      </c>
      <c r="L21" s="13">
        <f t="shared" si="3"/>
        <v>22.448979591836736</v>
      </c>
    </row>
    <row r="22" spans="2:12">
      <c r="B22" s="9" t="s">
        <v>59</v>
      </c>
      <c r="C22" s="10">
        <v>144</v>
      </c>
      <c r="D22" s="10">
        <v>10</v>
      </c>
      <c r="E22" s="10">
        <v>8</v>
      </c>
      <c r="F22" s="10">
        <v>18</v>
      </c>
      <c r="H22" s="9" t="s">
        <v>59</v>
      </c>
      <c r="I22" s="13">
        <f t="shared" si="0"/>
        <v>80</v>
      </c>
      <c r="J22" s="13">
        <f t="shared" si="1"/>
        <v>5.5555555555555554</v>
      </c>
      <c r="K22" s="13">
        <f t="shared" si="2"/>
        <v>4.4444444444444446</v>
      </c>
      <c r="L22" s="13">
        <f t="shared" si="3"/>
        <v>10</v>
      </c>
    </row>
    <row r="23" spans="2:12">
      <c r="B23" s="9" t="s">
        <v>60</v>
      </c>
      <c r="C23" s="10">
        <v>562</v>
      </c>
      <c r="D23" s="10">
        <v>34</v>
      </c>
      <c r="E23" s="10">
        <v>22</v>
      </c>
      <c r="F23" s="10">
        <v>102</v>
      </c>
      <c r="H23" s="9" t="s">
        <v>60</v>
      </c>
      <c r="I23" s="13">
        <f t="shared" si="0"/>
        <v>78.055555555555557</v>
      </c>
      <c r="J23" s="13">
        <f t="shared" si="1"/>
        <v>4.7222222222222223</v>
      </c>
      <c r="K23" s="13">
        <f t="shared" si="2"/>
        <v>3.0555555555555554</v>
      </c>
      <c r="L23" s="13">
        <f t="shared" si="3"/>
        <v>14.166666666666666</v>
      </c>
    </row>
    <row r="24" spans="2:12">
      <c r="B24" s="4" t="s">
        <v>104</v>
      </c>
      <c r="C24" s="19"/>
      <c r="D24" s="19"/>
      <c r="E24" s="19"/>
      <c r="H24" s="4" t="s">
        <v>104</v>
      </c>
      <c r="I24" s="19"/>
      <c r="J24" s="19"/>
      <c r="K24" s="19"/>
    </row>
    <row r="25" spans="2:12">
      <c r="B25" s="9" t="s">
        <v>105</v>
      </c>
      <c r="C25" s="10">
        <v>2416</v>
      </c>
      <c r="D25" s="10">
        <v>152</v>
      </c>
      <c r="E25" s="10">
        <v>93</v>
      </c>
      <c r="F25" s="10">
        <v>444</v>
      </c>
      <c r="H25" s="9" t="s">
        <v>105</v>
      </c>
      <c r="I25" s="85">
        <f t="shared" ref="I25:I26" si="4">C25/(C25+D25+E25+F25)*100</f>
        <v>77.809983896940409</v>
      </c>
      <c r="J25" s="85">
        <f t="shared" ref="J25:J26" si="5">D25/(D25+E25+F25+C25)*100</f>
        <v>4.8953301127214166</v>
      </c>
      <c r="K25" s="85">
        <f t="shared" ref="K25:K26" si="6">E25/(E25+F25+D25+C25)*100</f>
        <v>2.9951690821256038</v>
      </c>
      <c r="L25" s="85">
        <f t="shared" ref="L25:L26" si="7">F25/(F25+E25+D25+C25)*100</f>
        <v>14.299516908212562</v>
      </c>
    </row>
    <row r="26" spans="2:12">
      <c r="B26" s="9" t="s">
        <v>106</v>
      </c>
      <c r="C26" s="10">
        <v>845</v>
      </c>
      <c r="D26" s="10">
        <v>47</v>
      </c>
      <c r="E26" s="10">
        <v>45</v>
      </c>
      <c r="F26" s="10">
        <v>155</v>
      </c>
      <c r="H26" s="9" t="s">
        <v>106</v>
      </c>
      <c r="I26" s="85">
        <f t="shared" si="4"/>
        <v>77.38095238095238</v>
      </c>
      <c r="J26" s="85">
        <f t="shared" si="5"/>
        <v>4.3040293040293038</v>
      </c>
      <c r="K26" s="85">
        <f t="shared" si="6"/>
        <v>4.1208791208791204</v>
      </c>
      <c r="L26" s="85">
        <f t="shared" si="7"/>
        <v>14.194139194139193</v>
      </c>
    </row>
  </sheetData>
  <mergeCells count="5">
    <mergeCell ref="H2:I2"/>
    <mergeCell ref="B7:B8"/>
    <mergeCell ref="C7:F7"/>
    <mergeCell ref="H7:H8"/>
    <mergeCell ref="I7:L7"/>
  </mergeCells>
  <hyperlinks>
    <hyperlink ref="B3" location="Índice!A1" display="voltar"/>
  </hyperlinks>
  <pageMargins left="0.70866141732283472" right="0.70866141732283472" top="0.74803149606299213" bottom="0.74803149606299213" header="0.31496062992125984" footer="0.31496062992125984"/>
  <pageSetup paperSize="9" orientation="portrait" verticalDpi="0" r:id="rId1"/>
</worksheet>
</file>

<file path=xl/worksheets/sheet16.xml><?xml version="1.0" encoding="utf-8"?>
<worksheet xmlns="http://schemas.openxmlformats.org/spreadsheetml/2006/main" xmlns:r="http://schemas.openxmlformats.org/officeDocument/2006/relationships">
  <dimension ref="A1:C23"/>
  <sheetViews>
    <sheetView showGridLines="0" zoomScaleNormal="100" workbookViewId="0">
      <selection activeCell="B1" sqref="B1"/>
    </sheetView>
  </sheetViews>
  <sheetFormatPr defaultRowHeight="15"/>
  <cols>
    <col min="1" max="1" width="3.5703125" customWidth="1"/>
    <col min="2" max="2" width="27.5703125" bestFit="1" customWidth="1"/>
    <col min="3" max="3" width="99.28515625" customWidth="1"/>
  </cols>
  <sheetData>
    <row r="1" spans="1:3" ht="18">
      <c r="B1" s="1" t="s">
        <v>74</v>
      </c>
    </row>
    <row r="2" spans="1:3" ht="18">
      <c r="A2" s="74"/>
      <c r="B2" s="1" t="s">
        <v>109</v>
      </c>
    </row>
    <row r="3" spans="1:3">
      <c r="B3" s="77" t="s">
        <v>77</v>
      </c>
    </row>
    <row r="4" spans="1:3" ht="18">
      <c r="B4" s="1" t="s">
        <v>91</v>
      </c>
    </row>
    <row r="5" spans="1:3" ht="8.25" customHeight="1"/>
    <row r="6" spans="1:3">
      <c r="B6" s="129" t="s">
        <v>5</v>
      </c>
      <c r="C6" s="130"/>
    </row>
    <row r="7" spans="1:3">
      <c r="B7" s="9" t="s">
        <v>6</v>
      </c>
      <c r="C7" s="78" t="s">
        <v>92</v>
      </c>
    </row>
    <row r="8" spans="1:3">
      <c r="B8" s="9" t="s">
        <v>7</v>
      </c>
      <c r="C8" s="78" t="s">
        <v>93</v>
      </c>
    </row>
    <row r="9" spans="1:3">
      <c r="B9" s="9" t="s">
        <v>8</v>
      </c>
      <c r="C9" s="78" t="s">
        <v>94</v>
      </c>
    </row>
    <row r="10" spans="1:3">
      <c r="B10" s="9" t="s">
        <v>9</v>
      </c>
      <c r="C10" s="78" t="s">
        <v>103</v>
      </c>
    </row>
    <row r="11" spans="1:3">
      <c r="B11" s="82"/>
      <c r="C11" s="83"/>
    </row>
    <row r="12" spans="1:3">
      <c r="B12" s="131" t="s">
        <v>61</v>
      </c>
      <c r="C12" s="132"/>
    </row>
    <row r="13" spans="1:3">
      <c r="B13" s="9" t="s">
        <v>54</v>
      </c>
      <c r="C13" s="78" t="s">
        <v>95</v>
      </c>
    </row>
    <row r="14" spans="1:3">
      <c r="B14" s="9" t="s">
        <v>55</v>
      </c>
      <c r="C14" s="78" t="s">
        <v>96</v>
      </c>
    </row>
    <row r="15" spans="1:3">
      <c r="B15" s="9" t="s">
        <v>56</v>
      </c>
      <c r="C15" s="78" t="s">
        <v>97</v>
      </c>
    </row>
    <row r="16" spans="1:3">
      <c r="B16" s="9" t="s">
        <v>57</v>
      </c>
      <c r="C16" s="78" t="s">
        <v>98</v>
      </c>
    </row>
    <row r="17" spans="2:3">
      <c r="B17" s="9" t="s">
        <v>58</v>
      </c>
      <c r="C17" s="78" t="s">
        <v>99</v>
      </c>
    </row>
    <row r="18" spans="2:3">
      <c r="B18" s="9" t="s">
        <v>59</v>
      </c>
      <c r="C18" s="78" t="s">
        <v>100</v>
      </c>
    </row>
    <row r="19" spans="2:3">
      <c r="B19" s="9" t="s">
        <v>60</v>
      </c>
      <c r="C19" s="78" t="s">
        <v>101</v>
      </c>
    </row>
    <row r="20" spans="2:3">
      <c r="B20" s="82"/>
      <c r="C20" s="83"/>
    </row>
    <row r="21" spans="2:3">
      <c r="B21" s="131" t="s">
        <v>104</v>
      </c>
      <c r="C21" s="132"/>
    </row>
    <row r="22" spans="2:3" ht="69.95" customHeight="1">
      <c r="B22" s="9" t="s">
        <v>105</v>
      </c>
      <c r="C22" s="84" t="s">
        <v>108</v>
      </c>
    </row>
    <row r="23" spans="2:3" ht="69.95" customHeight="1">
      <c r="B23" s="9" t="s">
        <v>106</v>
      </c>
      <c r="C23" s="84" t="s">
        <v>107</v>
      </c>
    </row>
  </sheetData>
  <mergeCells count="3">
    <mergeCell ref="B6:C6"/>
    <mergeCell ref="B12:C12"/>
    <mergeCell ref="B21:C21"/>
  </mergeCells>
  <hyperlinks>
    <hyperlink ref="B3" location="Índice!A1" display="voltar"/>
  </hyperlinks>
  <pageMargins left="0.70866141732283472" right="0.70866141732283472" top="0.74803149606299213" bottom="0.74803149606299213" header="0.31496062992125984" footer="0.31496062992125984"/>
  <pageSetup paperSize="9" scale="98" orientation="landscape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:X26"/>
  <sheetViews>
    <sheetView showGridLines="0" zoomScaleNormal="100" workbookViewId="0">
      <selection activeCell="G2" sqref="G2:H2"/>
    </sheetView>
  </sheetViews>
  <sheetFormatPr defaultRowHeight="15"/>
  <cols>
    <col min="1" max="1" width="3.42578125" customWidth="1"/>
    <col min="2" max="2" width="28.28515625" customWidth="1"/>
    <col min="3" max="11" width="10.7109375" customWidth="1"/>
    <col min="12" max="12" width="3.42578125" customWidth="1"/>
    <col min="13" max="13" width="27.7109375" customWidth="1"/>
    <col min="20" max="20" width="3.42578125" customWidth="1"/>
    <col min="21" max="21" width="27.5703125" bestFit="1" customWidth="1"/>
  </cols>
  <sheetData>
    <row r="1" spans="1:24" ht="18">
      <c r="B1" s="1" t="s">
        <v>74</v>
      </c>
    </row>
    <row r="2" spans="1:24" ht="18">
      <c r="A2" s="74"/>
      <c r="B2" s="1" t="s">
        <v>109</v>
      </c>
      <c r="G2" s="99" t="s">
        <v>118</v>
      </c>
      <c r="H2" s="99"/>
    </row>
    <row r="3" spans="1:24">
      <c r="B3" s="77" t="s">
        <v>77</v>
      </c>
      <c r="G3" s="98" t="s">
        <v>119</v>
      </c>
    </row>
    <row r="4" spans="1:24" ht="18" customHeight="1">
      <c r="B4" s="1" t="s">
        <v>78</v>
      </c>
      <c r="C4" s="1"/>
      <c r="D4" s="1"/>
      <c r="E4" s="1"/>
      <c r="F4" s="1"/>
      <c r="G4" s="1"/>
      <c r="H4" s="1"/>
      <c r="I4" s="1"/>
      <c r="J4" s="1"/>
      <c r="K4" s="1"/>
    </row>
    <row r="5" spans="1:24">
      <c r="B5" s="2"/>
      <c r="M5" s="2" t="s">
        <v>10</v>
      </c>
      <c r="U5" s="2" t="s">
        <v>10</v>
      </c>
    </row>
    <row r="6" spans="1:24">
      <c r="B6" s="103" t="s">
        <v>0</v>
      </c>
      <c r="C6" s="109" t="s">
        <v>62</v>
      </c>
      <c r="D6" s="109"/>
      <c r="E6" s="110"/>
      <c r="F6" s="106" t="s">
        <v>63</v>
      </c>
      <c r="G6" s="107"/>
      <c r="H6" s="107"/>
      <c r="I6" s="106" t="s">
        <v>70</v>
      </c>
      <c r="J6" s="107"/>
      <c r="K6" s="108"/>
      <c r="M6" s="103" t="s">
        <v>0</v>
      </c>
      <c r="N6" s="111" t="s">
        <v>62</v>
      </c>
      <c r="O6" s="109"/>
      <c r="P6" s="110"/>
      <c r="Q6" s="106" t="s">
        <v>63</v>
      </c>
      <c r="R6" s="107"/>
      <c r="S6" s="108"/>
      <c r="U6" s="103" t="s">
        <v>0</v>
      </c>
      <c r="V6" s="111" t="s">
        <v>73</v>
      </c>
      <c r="W6" s="109"/>
      <c r="X6" s="110"/>
    </row>
    <row r="7" spans="1:24" ht="27" customHeight="1">
      <c r="B7" s="104"/>
      <c r="C7" s="16" t="s">
        <v>67</v>
      </c>
      <c r="D7" s="3" t="s">
        <v>64</v>
      </c>
      <c r="E7" s="3" t="s">
        <v>65</v>
      </c>
      <c r="F7" s="15" t="s">
        <v>67</v>
      </c>
      <c r="G7" s="15" t="s">
        <v>64</v>
      </c>
      <c r="H7" s="15" t="s">
        <v>65</v>
      </c>
      <c r="I7" s="15" t="s">
        <v>67</v>
      </c>
      <c r="J7" s="15" t="s">
        <v>64</v>
      </c>
      <c r="K7" s="18" t="s">
        <v>65</v>
      </c>
      <c r="M7" s="104"/>
      <c r="N7" s="16" t="s">
        <v>67</v>
      </c>
      <c r="O7" s="3" t="s">
        <v>64</v>
      </c>
      <c r="P7" s="3" t="s">
        <v>65</v>
      </c>
      <c r="Q7" s="15" t="s">
        <v>67</v>
      </c>
      <c r="R7" s="15" t="s">
        <v>64</v>
      </c>
      <c r="S7" s="18" t="s">
        <v>65</v>
      </c>
      <c r="U7" s="104"/>
      <c r="V7" s="22" t="s">
        <v>67</v>
      </c>
      <c r="W7" s="3" t="s">
        <v>64</v>
      </c>
      <c r="X7" s="3" t="s">
        <v>65</v>
      </c>
    </row>
    <row r="8" spans="1:24">
      <c r="B8" s="105"/>
      <c r="C8" s="100" t="s">
        <v>66</v>
      </c>
      <c r="D8" s="101"/>
      <c r="E8" s="17" t="s">
        <v>68</v>
      </c>
      <c r="F8" s="100" t="s">
        <v>66</v>
      </c>
      <c r="G8" s="101"/>
      <c r="H8" s="17" t="s">
        <v>68</v>
      </c>
      <c r="I8" s="100" t="s">
        <v>69</v>
      </c>
      <c r="J8" s="102"/>
      <c r="K8" s="101"/>
      <c r="M8" s="105"/>
      <c r="N8" s="100" t="s">
        <v>69</v>
      </c>
      <c r="O8" s="102"/>
      <c r="P8" s="101"/>
      <c r="Q8" s="100" t="s">
        <v>69</v>
      </c>
      <c r="R8" s="102"/>
      <c r="S8" s="101"/>
      <c r="U8" s="105"/>
      <c r="V8" s="100" t="s">
        <v>69</v>
      </c>
      <c r="W8" s="102"/>
      <c r="X8" s="101"/>
    </row>
    <row r="9" spans="1:24">
      <c r="B9" s="4" t="s">
        <v>4</v>
      </c>
      <c r="C9" s="5"/>
      <c r="D9" s="5"/>
      <c r="E9" s="5"/>
      <c r="F9" s="5"/>
      <c r="G9" s="5"/>
      <c r="H9" s="5"/>
      <c r="I9" s="5"/>
      <c r="J9" s="5"/>
      <c r="K9" s="5"/>
      <c r="M9" s="4" t="s">
        <v>4</v>
      </c>
      <c r="N9" s="5"/>
      <c r="O9" s="5"/>
      <c r="P9" s="5"/>
      <c r="Q9" s="5"/>
      <c r="R9" s="5"/>
      <c r="S9" s="5"/>
      <c r="U9" s="4" t="s">
        <v>4</v>
      </c>
      <c r="V9" s="5"/>
      <c r="W9" s="5"/>
      <c r="X9" s="5"/>
    </row>
    <row r="10" spans="1:24">
      <c r="B10" s="6" t="s">
        <v>4</v>
      </c>
      <c r="C10" s="7">
        <v>8883</v>
      </c>
      <c r="D10" s="7">
        <v>1138424</v>
      </c>
      <c r="E10" s="7">
        <v>207599.19500599999</v>
      </c>
      <c r="F10" s="7">
        <v>5571</v>
      </c>
      <c r="G10" s="7">
        <v>736321</v>
      </c>
      <c r="H10" s="7">
        <v>161787.55490300001</v>
      </c>
      <c r="I10" s="11">
        <f>F10/C10*100</f>
        <v>62.71529888551165</v>
      </c>
      <c r="J10" s="11">
        <f t="shared" ref="J10:K10" si="0">G10/D10*100</f>
        <v>64.678977252763474</v>
      </c>
      <c r="K10" s="11">
        <f t="shared" si="0"/>
        <v>77.932650412408421</v>
      </c>
      <c r="M10" s="6" t="s">
        <v>4</v>
      </c>
      <c r="N10" s="11">
        <f>SUM(N12:N15)</f>
        <v>100</v>
      </c>
      <c r="O10" s="11">
        <f t="shared" ref="O10:S10" si="1">SUM(O12:O15)</f>
        <v>100</v>
      </c>
      <c r="P10" s="11">
        <f t="shared" si="1"/>
        <v>100</v>
      </c>
      <c r="Q10" s="11">
        <f t="shared" si="1"/>
        <v>100</v>
      </c>
      <c r="R10" s="11">
        <f t="shared" si="1"/>
        <v>100</v>
      </c>
      <c r="S10" s="11">
        <f t="shared" si="1"/>
        <v>99.999999999999972</v>
      </c>
      <c r="U10" s="6" t="s">
        <v>4</v>
      </c>
      <c r="V10" s="11">
        <f>F10/C10*100</f>
        <v>62.71529888551165</v>
      </c>
      <c r="W10" s="11">
        <f t="shared" ref="W10:X10" si="2">G10/D10*100</f>
        <v>64.678977252763474</v>
      </c>
      <c r="X10" s="11">
        <f t="shared" si="2"/>
        <v>77.932650412408421</v>
      </c>
    </row>
    <row r="11" spans="1:24">
      <c r="B11" s="4" t="s">
        <v>5</v>
      </c>
      <c r="C11" s="8"/>
      <c r="D11" s="8"/>
      <c r="E11" s="8"/>
      <c r="F11" s="8"/>
      <c r="G11" s="8"/>
      <c r="H11" s="8"/>
      <c r="I11" s="12"/>
      <c r="J11" s="12"/>
      <c r="K11" s="12"/>
      <c r="M11" s="4" t="s">
        <v>5</v>
      </c>
      <c r="N11" s="12"/>
      <c r="O11" s="12"/>
      <c r="P11" s="12"/>
      <c r="Q11" s="12"/>
      <c r="R11" s="12"/>
      <c r="S11" s="12"/>
      <c r="U11" s="4" t="s">
        <v>5</v>
      </c>
      <c r="V11" s="12"/>
      <c r="W11" s="12"/>
      <c r="X11" s="12"/>
    </row>
    <row r="12" spans="1:24">
      <c r="B12" s="9" t="s">
        <v>6</v>
      </c>
      <c r="C12" s="10">
        <v>1881</v>
      </c>
      <c r="D12" s="10">
        <v>9281</v>
      </c>
      <c r="E12" s="10">
        <v>1033.528879</v>
      </c>
      <c r="F12" s="10">
        <v>1165</v>
      </c>
      <c r="G12" s="10">
        <v>5778</v>
      </c>
      <c r="H12" s="10">
        <v>659.67593199999999</v>
      </c>
      <c r="I12" s="13">
        <f t="shared" ref="I12:I26" si="3">F12/C12*100</f>
        <v>61.935140882509302</v>
      </c>
      <c r="J12" s="13">
        <f t="shared" ref="J12:J26" si="4">G12/D12*100</f>
        <v>62.256222389828686</v>
      </c>
      <c r="K12" s="13">
        <f t="shared" ref="K12:K26" si="5">H12/E12*100</f>
        <v>63.827527745356797</v>
      </c>
      <c r="M12" s="9" t="s">
        <v>6</v>
      </c>
      <c r="N12" s="13">
        <f>C12/$C$10*100</f>
        <v>21.175278622087131</v>
      </c>
      <c r="O12" s="13">
        <f>D12/$D$10*100</f>
        <v>0.81524985418438123</v>
      </c>
      <c r="P12" s="13">
        <f>E12/$E$10*100</f>
        <v>0.49784821129490853</v>
      </c>
      <c r="Q12" s="13">
        <f>F12/$F$10*100</f>
        <v>20.911865015257582</v>
      </c>
      <c r="R12" s="13">
        <f>G12/$G$10*100</f>
        <v>0.78471210246617984</v>
      </c>
      <c r="S12" s="13">
        <f>H12/$H$10*100</f>
        <v>0.40774207410175017</v>
      </c>
      <c r="U12" s="9" t="s">
        <v>6</v>
      </c>
      <c r="V12" s="13">
        <f t="shared" ref="V12:V22" si="6">F12/C12*100</f>
        <v>61.935140882509302</v>
      </c>
      <c r="W12" s="13">
        <f t="shared" ref="W12:W23" si="7">G12/D12*100</f>
        <v>62.256222389828686</v>
      </c>
      <c r="X12" s="13">
        <f t="shared" ref="X12:X23" si="8">H12/E12*100</f>
        <v>63.827527745356797</v>
      </c>
    </row>
    <row r="13" spans="1:24">
      <c r="B13" s="9" t="s">
        <v>7</v>
      </c>
      <c r="C13" s="10">
        <v>3288</v>
      </c>
      <c r="D13" s="10">
        <v>69740</v>
      </c>
      <c r="E13" s="10">
        <v>9237.7493030000005</v>
      </c>
      <c r="F13" s="10">
        <v>1975</v>
      </c>
      <c r="G13" s="10">
        <v>42504</v>
      </c>
      <c r="H13" s="10">
        <v>5698.2625260000004</v>
      </c>
      <c r="I13" s="13">
        <f t="shared" si="3"/>
        <v>60.066909975669105</v>
      </c>
      <c r="J13" s="13">
        <f t="shared" si="4"/>
        <v>60.946372239747639</v>
      </c>
      <c r="K13" s="13">
        <f t="shared" si="5"/>
        <v>61.684533094543539</v>
      </c>
      <c r="M13" s="9" t="s">
        <v>7</v>
      </c>
      <c r="N13" s="13">
        <f t="shared" ref="N13:N15" si="9">C13/$C$10*100</f>
        <v>37.014522120905099</v>
      </c>
      <c r="O13" s="13">
        <f t="shared" ref="O13:O15" si="10">D13/$D$10*100</f>
        <v>6.126012803665418</v>
      </c>
      <c r="P13" s="13">
        <f t="shared" ref="P13:P15" si="11">E13/$E$10*100</f>
        <v>4.4498001558883757</v>
      </c>
      <c r="Q13" s="13">
        <f t="shared" ref="Q13:Q15" si="12">F13/$F$10*100</f>
        <v>35.451444982947407</v>
      </c>
      <c r="R13" s="13">
        <f t="shared" ref="R13:R15" si="13">G13/$G$10*100</f>
        <v>5.7724823820045881</v>
      </c>
      <c r="S13" s="13">
        <f t="shared" ref="S13:S15" si="14">H13/$H$10*100</f>
        <v>3.5220648024604873</v>
      </c>
      <c r="U13" s="9" t="s">
        <v>7</v>
      </c>
      <c r="V13" s="13">
        <f t="shared" si="6"/>
        <v>60.066909975669105</v>
      </c>
      <c r="W13" s="13">
        <f t="shared" si="7"/>
        <v>60.946372239747639</v>
      </c>
      <c r="X13" s="13">
        <f t="shared" si="8"/>
        <v>61.684533094543539</v>
      </c>
    </row>
    <row r="14" spans="1:24">
      <c r="B14" s="9" t="s">
        <v>8</v>
      </c>
      <c r="C14" s="10">
        <v>2554</v>
      </c>
      <c r="D14" s="10">
        <v>244873</v>
      </c>
      <c r="E14" s="10">
        <v>36792.325634000001</v>
      </c>
      <c r="F14" s="10">
        <v>1626</v>
      </c>
      <c r="G14" s="10">
        <v>154846</v>
      </c>
      <c r="H14" s="10">
        <v>23745.214102999998</v>
      </c>
      <c r="I14" s="13">
        <f t="shared" si="3"/>
        <v>63.664839467501956</v>
      </c>
      <c r="J14" s="13">
        <f t="shared" si="4"/>
        <v>63.23522805699281</v>
      </c>
      <c r="K14" s="13">
        <f t="shared" si="5"/>
        <v>64.538497346459963</v>
      </c>
      <c r="M14" s="9" t="s">
        <v>8</v>
      </c>
      <c r="N14" s="13">
        <f t="shared" si="9"/>
        <v>28.75154790048407</v>
      </c>
      <c r="O14" s="13">
        <f t="shared" si="10"/>
        <v>21.509824107713822</v>
      </c>
      <c r="P14" s="13">
        <f t="shared" si="11"/>
        <v>17.722768931226653</v>
      </c>
      <c r="Q14" s="13">
        <f t="shared" si="12"/>
        <v>29.186860527732904</v>
      </c>
      <c r="R14" s="13">
        <f t="shared" si="13"/>
        <v>21.029686780629646</v>
      </c>
      <c r="S14" s="13">
        <f t="shared" si="14"/>
        <v>14.676786553351695</v>
      </c>
      <c r="U14" s="9" t="s">
        <v>8</v>
      </c>
      <c r="V14" s="13">
        <f t="shared" si="6"/>
        <v>63.664839467501956</v>
      </c>
      <c r="W14" s="13">
        <f t="shared" si="7"/>
        <v>63.23522805699281</v>
      </c>
      <c r="X14" s="13">
        <f t="shared" si="8"/>
        <v>64.538497346459963</v>
      </c>
    </row>
    <row r="15" spans="1:24">
      <c r="B15" s="9" t="s">
        <v>9</v>
      </c>
      <c r="C15" s="10">
        <v>1160</v>
      </c>
      <c r="D15" s="10">
        <v>814530</v>
      </c>
      <c r="E15" s="10">
        <v>160535.59119000001</v>
      </c>
      <c r="F15" s="10">
        <v>805</v>
      </c>
      <c r="G15" s="10">
        <v>533193</v>
      </c>
      <c r="H15" s="10">
        <v>131684.40234199999</v>
      </c>
      <c r="I15" s="13">
        <f t="shared" si="3"/>
        <v>69.396551724137936</v>
      </c>
      <c r="J15" s="13">
        <f t="shared" si="4"/>
        <v>65.460204044049945</v>
      </c>
      <c r="K15" s="13">
        <f t="shared" si="5"/>
        <v>82.028166692423028</v>
      </c>
      <c r="M15" s="9" t="s">
        <v>9</v>
      </c>
      <c r="N15" s="13">
        <f t="shared" si="9"/>
        <v>13.058651356523695</v>
      </c>
      <c r="O15" s="13">
        <f t="shared" si="10"/>
        <v>71.54891323443637</v>
      </c>
      <c r="P15" s="13">
        <f t="shared" si="11"/>
        <v>77.32958270159007</v>
      </c>
      <c r="Q15" s="13">
        <f t="shared" si="12"/>
        <v>14.449829474062106</v>
      </c>
      <c r="R15" s="13">
        <f t="shared" si="13"/>
        <v>72.413118734899584</v>
      </c>
      <c r="S15" s="13">
        <f t="shared" si="14"/>
        <v>81.393406570086043</v>
      </c>
      <c r="U15" s="9" t="s">
        <v>9</v>
      </c>
      <c r="V15" s="13">
        <f t="shared" si="6"/>
        <v>69.396551724137936</v>
      </c>
      <c r="W15" s="13">
        <f t="shared" si="7"/>
        <v>65.460204044049945</v>
      </c>
      <c r="X15" s="13">
        <f t="shared" si="8"/>
        <v>82.028166692423028</v>
      </c>
    </row>
    <row r="16" spans="1:24">
      <c r="B16" s="4" t="s">
        <v>61</v>
      </c>
      <c r="C16" s="8"/>
      <c r="D16" s="8"/>
      <c r="E16" s="8"/>
      <c r="F16" s="8"/>
      <c r="G16" s="8"/>
      <c r="H16" s="8"/>
      <c r="I16" s="12"/>
      <c r="J16" s="12"/>
      <c r="K16" s="12"/>
      <c r="M16" s="4" t="s">
        <v>61</v>
      </c>
      <c r="N16" s="8"/>
      <c r="O16" s="8"/>
      <c r="P16" s="8"/>
      <c r="Q16" s="8"/>
      <c r="R16" s="8"/>
      <c r="S16" s="8"/>
      <c r="U16" s="4" t="s">
        <v>61</v>
      </c>
      <c r="V16" s="8"/>
      <c r="W16" s="8"/>
      <c r="X16" s="8"/>
    </row>
    <row r="17" spans="2:24">
      <c r="B17" s="9" t="s">
        <v>54</v>
      </c>
      <c r="C17" s="10">
        <v>2496</v>
      </c>
      <c r="D17" s="10">
        <v>331316</v>
      </c>
      <c r="E17" s="10">
        <v>84051.342176999999</v>
      </c>
      <c r="F17" s="10">
        <v>1577</v>
      </c>
      <c r="G17" s="10">
        <v>216470</v>
      </c>
      <c r="H17" s="10">
        <v>65567.236569000001</v>
      </c>
      <c r="I17" s="13">
        <f t="shared" si="3"/>
        <v>63.181089743589745</v>
      </c>
      <c r="J17" s="13">
        <f t="shared" si="4"/>
        <v>65.336415989568877</v>
      </c>
      <c r="K17" s="13">
        <f t="shared" si="5"/>
        <v>78.008553903785213</v>
      </c>
      <c r="M17" s="9" t="s">
        <v>54</v>
      </c>
      <c r="N17" s="13">
        <f>C17/$C$10*100</f>
        <v>28.098615332657882</v>
      </c>
      <c r="O17" s="13">
        <f>D17/$D$10*100</f>
        <v>29.103040694855341</v>
      </c>
      <c r="P17" s="13">
        <f>E17/$E$10*100</f>
        <v>40.487316039241271</v>
      </c>
      <c r="Q17" s="13">
        <f>F17/$F$10*100</f>
        <v>28.307305690181295</v>
      </c>
      <c r="R17" s="13">
        <f>G17/$G$10*100</f>
        <v>29.398862724273791</v>
      </c>
      <c r="S17" s="13">
        <f>H17/$H$10*100</f>
        <v>40.526749173204912</v>
      </c>
      <c r="U17" s="9" t="s">
        <v>54</v>
      </c>
      <c r="V17" s="13">
        <f t="shared" si="6"/>
        <v>63.181089743589745</v>
      </c>
      <c r="W17" s="13">
        <f t="shared" si="7"/>
        <v>65.336415989568877</v>
      </c>
      <c r="X17" s="13">
        <f t="shared" si="8"/>
        <v>78.008553903785213</v>
      </c>
    </row>
    <row r="18" spans="2:24">
      <c r="B18" s="9" t="s">
        <v>55</v>
      </c>
      <c r="C18" s="10">
        <v>1022</v>
      </c>
      <c r="D18" s="10">
        <v>66734</v>
      </c>
      <c r="E18" s="10">
        <v>8947.0154390000007</v>
      </c>
      <c r="F18" s="10">
        <v>612</v>
      </c>
      <c r="G18" s="10">
        <v>39851</v>
      </c>
      <c r="H18" s="10">
        <v>5380.41201</v>
      </c>
      <c r="I18" s="13">
        <f t="shared" si="3"/>
        <v>59.882583170254399</v>
      </c>
      <c r="J18" s="13">
        <f t="shared" si="4"/>
        <v>59.716186651482005</v>
      </c>
      <c r="K18" s="13">
        <f t="shared" si="5"/>
        <v>60.136389019144957</v>
      </c>
      <c r="M18" s="9" t="s">
        <v>55</v>
      </c>
      <c r="N18" s="13">
        <f t="shared" ref="N18:N23" si="15">C18/$C$10*100</f>
        <v>11.505122143420015</v>
      </c>
      <c r="O18" s="13">
        <f t="shared" ref="O18:O23" si="16">D18/$D$10*100</f>
        <v>5.8619635566361916</v>
      </c>
      <c r="P18" s="13">
        <f t="shared" ref="P18:P23" si="17">E18/$E$10*100</f>
        <v>4.3097543989712559</v>
      </c>
      <c r="Q18" s="13">
        <f t="shared" ref="Q18:Q23" si="18">F18/$F$10*100</f>
        <v>10.985460420032309</v>
      </c>
      <c r="R18" s="13">
        <f t="shared" ref="R18:R23" si="19">G18/$G$10*100</f>
        <v>5.412177569293827</v>
      </c>
      <c r="S18" s="13">
        <f t="shared" ref="S18:S23" si="20">H18/$H$10*100</f>
        <v>3.3256031424826431</v>
      </c>
      <c r="U18" s="9" t="s">
        <v>55</v>
      </c>
      <c r="V18" s="13">
        <f t="shared" si="6"/>
        <v>59.882583170254399</v>
      </c>
      <c r="W18" s="13">
        <f t="shared" si="7"/>
        <v>59.716186651482005</v>
      </c>
      <c r="X18" s="13">
        <f t="shared" si="8"/>
        <v>60.136389019144957</v>
      </c>
    </row>
    <row r="19" spans="2:24">
      <c r="B19" s="9" t="s">
        <v>56</v>
      </c>
      <c r="C19" s="10">
        <v>2710</v>
      </c>
      <c r="D19" s="10">
        <v>238856</v>
      </c>
      <c r="E19" s="10">
        <v>73928.042906000002</v>
      </c>
      <c r="F19" s="10">
        <v>1721</v>
      </c>
      <c r="G19" s="10">
        <v>187798</v>
      </c>
      <c r="H19" s="10">
        <v>60665.043218999999</v>
      </c>
      <c r="I19" s="13">
        <f t="shared" si="3"/>
        <v>63.505535055350549</v>
      </c>
      <c r="J19" s="13">
        <f t="shared" si="4"/>
        <v>78.623940784405661</v>
      </c>
      <c r="K19" s="13">
        <f t="shared" si="5"/>
        <v>82.059582310512397</v>
      </c>
      <c r="M19" s="9" t="s">
        <v>56</v>
      </c>
      <c r="N19" s="13">
        <f t="shared" si="15"/>
        <v>30.507711358775186</v>
      </c>
      <c r="O19" s="13">
        <f t="shared" si="16"/>
        <v>20.981286409984328</v>
      </c>
      <c r="P19" s="13">
        <f t="shared" si="17"/>
        <v>35.610948734104362</v>
      </c>
      <c r="Q19" s="13">
        <f t="shared" si="18"/>
        <v>30.892119906659488</v>
      </c>
      <c r="R19" s="13">
        <f t="shared" si="19"/>
        <v>25.504908864476228</v>
      </c>
      <c r="S19" s="13">
        <f t="shared" si="20"/>
        <v>37.4967303606089</v>
      </c>
      <c r="U19" s="9" t="s">
        <v>56</v>
      </c>
      <c r="V19" s="13">
        <f t="shared" si="6"/>
        <v>63.505535055350549</v>
      </c>
      <c r="W19" s="13">
        <f t="shared" si="7"/>
        <v>78.623940784405661</v>
      </c>
      <c r="X19" s="13">
        <f t="shared" si="8"/>
        <v>82.059582310512397</v>
      </c>
    </row>
    <row r="20" spans="2:24">
      <c r="B20" s="9" t="s">
        <v>57</v>
      </c>
      <c r="C20" s="10">
        <v>284</v>
      </c>
      <c r="D20" s="10">
        <v>75411</v>
      </c>
      <c r="E20" s="10">
        <v>12340.078489</v>
      </c>
      <c r="F20" s="10">
        <v>183</v>
      </c>
      <c r="G20" s="10">
        <v>58337</v>
      </c>
      <c r="H20" s="10">
        <v>9526.8390999999992</v>
      </c>
      <c r="I20" s="13">
        <f t="shared" si="3"/>
        <v>64.436619718309856</v>
      </c>
      <c r="J20" s="13">
        <f t="shared" si="4"/>
        <v>77.358740767262063</v>
      </c>
      <c r="K20" s="13">
        <f t="shared" si="5"/>
        <v>77.202418999946119</v>
      </c>
      <c r="M20" s="9" t="s">
        <v>57</v>
      </c>
      <c r="N20" s="13">
        <f t="shared" si="15"/>
        <v>3.197118090735112</v>
      </c>
      <c r="O20" s="13">
        <f t="shared" si="16"/>
        <v>6.6241576073589448</v>
      </c>
      <c r="P20" s="13">
        <f t="shared" si="17"/>
        <v>5.9441841711589243</v>
      </c>
      <c r="Q20" s="13">
        <f t="shared" si="18"/>
        <v>3.2848680667743673</v>
      </c>
      <c r="R20" s="13">
        <f t="shared" si="19"/>
        <v>7.9227673799878033</v>
      </c>
      <c r="S20" s="13">
        <f t="shared" si="20"/>
        <v>5.8884869764623309</v>
      </c>
      <c r="U20" s="9" t="s">
        <v>57</v>
      </c>
      <c r="V20" s="13">
        <f t="shared" si="6"/>
        <v>64.436619718309856</v>
      </c>
      <c r="W20" s="13">
        <f t="shared" si="7"/>
        <v>77.358740767262063</v>
      </c>
      <c r="X20" s="13">
        <f t="shared" si="8"/>
        <v>77.202418999946119</v>
      </c>
    </row>
    <row r="21" spans="2:24">
      <c r="B21" s="9" t="s">
        <v>58</v>
      </c>
      <c r="C21" s="10">
        <v>579</v>
      </c>
      <c r="D21" s="10">
        <v>67283</v>
      </c>
      <c r="E21" s="10">
        <v>3612.6820360000002</v>
      </c>
      <c r="F21" s="10">
        <v>352</v>
      </c>
      <c r="G21" s="10">
        <v>33711</v>
      </c>
      <c r="H21" s="10">
        <v>2111.1843709999998</v>
      </c>
      <c r="I21" s="13">
        <f t="shared" si="3"/>
        <v>60.794473229706391</v>
      </c>
      <c r="J21" s="13">
        <f t="shared" si="4"/>
        <v>50.103295037379425</v>
      </c>
      <c r="K21" s="13">
        <f t="shared" si="5"/>
        <v>58.438145122163185</v>
      </c>
      <c r="M21" s="9" t="s">
        <v>58</v>
      </c>
      <c r="N21" s="13">
        <f t="shared" si="15"/>
        <v>6.5180682201958797</v>
      </c>
      <c r="O21" s="13">
        <f t="shared" si="16"/>
        <v>5.9101881197163797</v>
      </c>
      <c r="P21" s="13">
        <f t="shared" si="17"/>
        <v>1.7402196746936265</v>
      </c>
      <c r="Q21" s="13">
        <f t="shared" si="18"/>
        <v>6.3184347513911332</v>
      </c>
      <c r="R21" s="13">
        <f t="shared" si="19"/>
        <v>4.57830212638238</v>
      </c>
      <c r="S21" s="13">
        <f t="shared" si="20"/>
        <v>1.3049114762045595</v>
      </c>
      <c r="U21" s="9" t="s">
        <v>58</v>
      </c>
      <c r="V21" s="13">
        <f t="shared" si="6"/>
        <v>60.794473229706391</v>
      </c>
      <c r="W21" s="13">
        <f t="shared" si="7"/>
        <v>50.103295037379425</v>
      </c>
      <c r="X21" s="13">
        <f t="shared" si="8"/>
        <v>58.438145122163185</v>
      </c>
    </row>
    <row r="22" spans="2:24">
      <c r="B22" s="9" t="s">
        <v>59</v>
      </c>
      <c r="C22" s="10">
        <v>343</v>
      </c>
      <c r="D22" s="10">
        <v>45371</v>
      </c>
      <c r="E22" s="10">
        <v>8976.50857</v>
      </c>
      <c r="F22" s="10">
        <v>218</v>
      </c>
      <c r="G22" s="10">
        <v>33463</v>
      </c>
      <c r="H22" s="10">
        <v>7474.4986440000002</v>
      </c>
      <c r="I22" s="13">
        <f t="shared" si="3"/>
        <v>63.556851311953352</v>
      </c>
      <c r="J22" s="13">
        <f t="shared" si="4"/>
        <v>73.754160146348994</v>
      </c>
      <c r="K22" s="13">
        <f t="shared" si="5"/>
        <v>83.267325884143844</v>
      </c>
      <c r="M22" s="9" t="s">
        <v>59</v>
      </c>
      <c r="N22" s="13">
        <f t="shared" si="15"/>
        <v>3.8613081166272654</v>
      </c>
      <c r="O22" s="13">
        <f t="shared" si="16"/>
        <v>3.9854219517508414</v>
      </c>
      <c r="P22" s="13">
        <f t="shared" si="17"/>
        <v>4.3239611645606635</v>
      </c>
      <c r="Q22" s="13">
        <f t="shared" si="18"/>
        <v>3.9131215221683715</v>
      </c>
      <c r="R22" s="13">
        <f t="shared" si="19"/>
        <v>4.5446211638673892</v>
      </c>
      <c r="S22" s="13">
        <f t="shared" si="20"/>
        <v>4.619946601258266</v>
      </c>
      <c r="U22" s="9" t="s">
        <v>59</v>
      </c>
      <c r="V22" s="13">
        <f t="shared" si="6"/>
        <v>63.556851311953352</v>
      </c>
      <c r="W22" s="13">
        <f t="shared" si="7"/>
        <v>73.754160146348994</v>
      </c>
      <c r="X22" s="13">
        <f t="shared" si="8"/>
        <v>83.267325884143844</v>
      </c>
    </row>
    <row r="23" spans="2:24">
      <c r="B23" s="9" t="s">
        <v>60</v>
      </c>
      <c r="C23" s="10">
        <v>1449</v>
      </c>
      <c r="D23" s="10">
        <v>313453</v>
      </c>
      <c r="E23" s="10">
        <v>15743.525389</v>
      </c>
      <c r="F23" s="10">
        <v>908</v>
      </c>
      <c r="G23" s="10">
        <v>166691</v>
      </c>
      <c r="H23" s="10">
        <v>11062.340990000001</v>
      </c>
      <c r="I23" s="13">
        <f t="shared" si="3"/>
        <v>62.663906142167015</v>
      </c>
      <c r="J23" s="13">
        <f t="shared" si="4"/>
        <v>53.178945487840281</v>
      </c>
      <c r="K23" s="13">
        <f t="shared" si="5"/>
        <v>70.265971036761925</v>
      </c>
      <c r="M23" s="9" t="s">
        <v>60</v>
      </c>
      <c r="N23" s="13">
        <f t="shared" si="15"/>
        <v>16.312056737588655</v>
      </c>
      <c r="O23" s="13">
        <f t="shared" si="16"/>
        <v>27.53394165969797</v>
      </c>
      <c r="P23" s="13">
        <f t="shared" si="17"/>
        <v>7.5836158172699006</v>
      </c>
      <c r="Q23" s="13">
        <f t="shared" si="18"/>
        <v>16.298689642793036</v>
      </c>
      <c r="R23" s="13">
        <f t="shared" si="19"/>
        <v>22.638360171718585</v>
      </c>
      <c r="S23" s="13">
        <f t="shared" si="20"/>
        <v>6.8375722697783807</v>
      </c>
      <c r="U23" s="9" t="s">
        <v>60</v>
      </c>
      <c r="V23" s="13">
        <f>F23/C23*100</f>
        <v>62.663906142167015</v>
      </c>
      <c r="W23" s="13">
        <f t="shared" si="7"/>
        <v>53.178945487840281</v>
      </c>
      <c r="X23" s="13">
        <f t="shared" si="8"/>
        <v>70.265971036761925</v>
      </c>
    </row>
    <row r="24" spans="2:24">
      <c r="B24" s="4" t="s">
        <v>104</v>
      </c>
      <c r="C24" s="10"/>
      <c r="D24" s="10"/>
      <c r="E24" s="10"/>
      <c r="F24" s="10"/>
      <c r="G24" s="10"/>
      <c r="H24" s="10"/>
      <c r="I24" s="13"/>
      <c r="J24" s="13"/>
      <c r="K24" s="13"/>
      <c r="M24" s="4" t="s">
        <v>104</v>
      </c>
      <c r="N24" s="10"/>
      <c r="O24" s="10"/>
      <c r="P24" s="10"/>
      <c r="Q24" s="10"/>
      <c r="R24" s="10"/>
      <c r="S24" s="10"/>
      <c r="T24" s="13"/>
      <c r="U24" s="4" t="s">
        <v>104</v>
      </c>
      <c r="V24" s="10"/>
      <c r="W24" s="10"/>
      <c r="X24" s="10"/>
    </row>
    <row r="25" spans="2:24">
      <c r="B25" s="9" t="s">
        <v>105</v>
      </c>
      <c r="C25" s="10">
        <v>6554</v>
      </c>
      <c r="D25" s="10">
        <v>751613</v>
      </c>
      <c r="E25" s="10">
        <v>117248.282947</v>
      </c>
      <c r="F25" s="10">
        <v>4101</v>
      </c>
      <c r="G25" s="10">
        <v>482449</v>
      </c>
      <c r="H25" s="10">
        <v>93092.684047000002</v>
      </c>
      <c r="I25" s="85">
        <f t="shared" si="3"/>
        <v>62.572474824534638</v>
      </c>
      <c r="J25" s="85">
        <f t="shared" si="4"/>
        <v>64.18848529761992</v>
      </c>
      <c r="K25" s="85">
        <f t="shared" si="5"/>
        <v>79.397908188626431</v>
      </c>
      <c r="M25" s="9" t="s">
        <v>105</v>
      </c>
      <c r="N25" s="13">
        <f>C25/$C$10*100</f>
        <v>73.781380164358893</v>
      </c>
      <c r="O25" s="13">
        <f>D25/$D$10*100</f>
        <v>66.022237760272091</v>
      </c>
      <c r="P25" s="13">
        <f>E25/$E$10*100</f>
        <v>56.478197299180913</v>
      </c>
      <c r="Q25" s="13">
        <f>F25/$F$10*100</f>
        <v>73.613354873451811</v>
      </c>
      <c r="R25" s="13">
        <f>G25/$G$10*100</f>
        <v>65.521559211267913</v>
      </c>
      <c r="S25" s="13">
        <f>H25/$H$10*100</f>
        <v>57.54007723450291</v>
      </c>
      <c r="T25" s="13"/>
      <c r="U25" s="9" t="s">
        <v>105</v>
      </c>
      <c r="V25" s="85">
        <f>F25/C25*100</f>
        <v>62.572474824534638</v>
      </c>
      <c r="W25" s="85">
        <f t="shared" ref="W25" si="21">G25/D25*100</f>
        <v>64.18848529761992</v>
      </c>
      <c r="X25" s="85">
        <f t="shared" ref="X25" si="22">H25/E25*100</f>
        <v>79.397908188626431</v>
      </c>
    </row>
    <row r="26" spans="2:24">
      <c r="B26" s="9" t="s">
        <v>106</v>
      </c>
      <c r="C26" s="10">
        <v>2329</v>
      </c>
      <c r="D26" s="10">
        <v>386811</v>
      </c>
      <c r="E26" s="10">
        <v>90350.912058999995</v>
      </c>
      <c r="F26" s="10">
        <v>1470</v>
      </c>
      <c r="G26" s="10">
        <v>253872</v>
      </c>
      <c r="H26" s="10">
        <v>68694.870855999994</v>
      </c>
      <c r="I26" s="85">
        <f t="shared" si="3"/>
        <v>63.117217689995705</v>
      </c>
      <c r="J26" s="85">
        <f t="shared" si="4"/>
        <v>65.632052863026118</v>
      </c>
      <c r="K26" s="85">
        <f t="shared" si="5"/>
        <v>76.031186947113056</v>
      </c>
      <c r="M26" s="9" t="s">
        <v>106</v>
      </c>
      <c r="N26" s="13">
        <f t="shared" ref="N26" si="23">C26/$C$10*100</f>
        <v>26.21861983564111</v>
      </c>
      <c r="O26" s="13">
        <f t="shared" ref="O26" si="24">D26/$D$10*100</f>
        <v>33.977762239727902</v>
      </c>
      <c r="P26" s="13">
        <f t="shared" ref="P26" si="25">E26/$E$10*100</f>
        <v>43.521802700819087</v>
      </c>
      <c r="Q26" s="13">
        <f t="shared" ref="Q26" si="26">F26/$F$10*100</f>
        <v>26.386645126548196</v>
      </c>
      <c r="R26" s="13">
        <f t="shared" ref="R26" si="27">G26/$G$10*100</f>
        <v>34.478440788732087</v>
      </c>
      <c r="S26" s="13">
        <f t="shared" ref="S26" si="28">H26/$H$10*100</f>
        <v>42.459922765497083</v>
      </c>
      <c r="T26" s="13"/>
      <c r="U26" s="9" t="s">
        <v>106</v>
      </c>
      <c r="V26" s="85">
        <f>F26/C26*100</f>
        <v>63.117217689995705</v>
      </c>
      <c r="W26" s="85">
        <f t="shared" ref="W26" si="29">G26/D26*100</f>
        <v>65.632052863026118</v>
      </c>
      <c r="X26" s="85">
        <f t="shared" ref="X26" si="30">H26/E26*100</f>
        <v>76.031186947113056</v>
      </c>
    </row>
  </sheetData>
  <mergeCells count="16">
    <mergeCell ref="U6:U8"/>
    <mergeCell ref="V6:X6"/>
    <mergeCell ref="V8:X8"/>
    <mergeCell ref="I6:K6"/>
    <mergeCell ref="F8:G8"/>
    <mergeCell ref="Q6:S6"/>
    <mergeCell ref="N8:P8"/>
    <mergeCell ref="Q8:S8"/>
    <mergeCell ref="C6:E6"/>
    <mergeCell ref="N6:P6"/>
    <mergeCell ref="F6:H6"/>
    <mergeCell ref="G2:H2"/>
    <mergeCell ref="C8:D8"/>
    <mergeCell ref="I8:K8"/>
    <mergeCell ref="B6:B8"/>
    <mergeCell ref="M6:M8"/>
  </mergeCells>
  <hyperlinks>
    <hyperlink ref="B3" location="Índice!A1" display="voltar"/>
  </hyperlink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:J25"/>
  <sheetViews>
    <sheetView showGridLines="0" zoomScaleNormal="100" workbookViewId="0">
      <selection activeCell="G2" sqref="G2:H2"/>
    </sheetView>
  </sheetViews>
  <sheetFormatPr defaultRowHeight="15"/>
  <cols>
    <col min="1" max="1" width="3.42578125" customWidth="1"/>
    <col min="2" max="2" width="28.28515625" customWidth="1"/>
    <col min="3" max="5" width="14.5703125" customWidth="1"/>
    <col min="6" max="6" width="3.42578125" customWidth="1"/>
    <col min="7" max="7" width="27.5703125" bestFit="1" customWidth="1"/>
    <col min="8" max="10" width="13.7109375" customWidth="1"/>
  </cols>
  <sheetData>
    <row r="1" spans="1:10" ht="18">
      <c r="B1" s="1" t="s">
        <v>74</v>
      </c>
    </row>
    <row r="2" spans="1:10" ht="18">
      <c r="A2" s="74"/>
      <c r="B2" s="1" t="s">
        <v>109</v>
      </c>
      <c r="G2" s="99" t="s">
        <v>118</v>
      </c>
      <c r="H2" s="99"/>
    </row>
    <row r="3" spans="1:10">
      <c r="B3" s="77" t="s">
        <v>77</v>
      </c>
    </row>
    <row r="4" spans="1:10" ht="18" customHeight="1">
      <c r="B4" s="1" t="s">
        <v>79</v>
      </c>
      <c r="C4" s="1"/>
      <c r="D4" s="1"/>
      <c r="E4" s="1"/>
    </row>
    <row r="5" spans="1:10" ht="4.5" customHeight="1"/>
    <row r="6" spans="1:10">
      <c r="B6" s="20" t="s">
        <v>71</v>
      </c>
      <c r="G6" s="20" t="s">
        <v>72</v>
      </c>
      <c r="H6" s="19"/>
      <c r="I6" s="19"/>
      <c r="J6" s="19"/>
    </row>
    <row r="7" spans="1:10" ht="56.25">
      <c r="B7" s="3" t="s">
        <v>0</v>
      </c>
      <c r="C7" s="3" t="s">
        <v>1</v>
      </c>
      <c r="D7" s="3" t="s">
        <v>2</v>
      </c>
      <c r="E7" s="3" t="s">
        <v>3</v>
      </c>
      <c r="G7" s="3" t="s">
        <v>0</v>
      </c>
      <c r="H7" s="3" t="s">
        <v>1</v>
      </c>
      <c r="I7" s="3" t="s">
        <v>2</v>
      </c>
      <c r="J7" s="3" t="s">
        <v>3</v>
      </c>
    </row>
    <row r="8" spans="1:10">
      <c r="B8" s="4" t="s">
        <v>4</v>
      </c>
      <c r="C8" s="5"/>
      <c r="D8" s="5"/>
      <c r="E8" s="5"/>
      <c r="G8" s="4" t="s">
        <v>4</v>
      </c>
      <c r="H8" s="5"/>
      <c r="I8" s="5"/>
      <c r="J8" s="5"/>
    </row>
    <row r="9" spans="1:10">
      <c r="B9" s="6" t="s">
        <v>4</v>
      </c>
      <c r="C9" s="7">
        <v>4696</v>
      </c>
      <c r="D9" s="7">
        <v>818</v>
      </c>
      <c r="E9" s="7">
        <v>57</v>
      </c>
      <c r="G9" s="6" t="s">
        <v>4</v>
      </c>
      <c r="H9" s="11">
        <f>C9/($C$9+$D$9+$E$9)*100</f>
        <v>84.293663615149882</v>
      </c>
      <c r="I9" s="11">
        <f t="shared" ref="I9:J9" si="0">D9/($C$9+$D$9+$E$9)*100</f>
        <v>14.683180757494165</v>
      </c>
      <c r="J9" s="11">
        <f t="shared" si="0"/>
        <v>1.0231556273559503</v>
      </c>
    </row>
    <row r="10" spans="1:10">
      <c r="B10" s="4" t="s">
        <v>5</v>
      </c>
      <c r="C10" s="8"/>
      <c r="D10" s="8"/>
      <c r="E10" s="8"/>
      <c r="G10" s="4" t="s">
        <v>5</v>
      </c>
      <c r="H10" s="12"/>
      <c r="I10" s="12"/>
      <c r="J10" s="12"/>
    </row>
    <row r="11" spans="1:10">
      <c r="B11" s="9" t="s">
        <v>6</v>
      </c>
      <c r="C11" s="10">
        <v>868</v>
      </c>
      <c r="D11" s="10">
        <v>269</v>
      </c>
      <c r="E11" s="10">
        <v>28</v>
      </c>
      <c r="G11" s="9" t="s">
        <v>6</v>
      </c>
      <c r="H11" s="13">
        <f>C11/($C$11+$D$11+$E$11)*100</f>
        <v>74.506437768240346</v>
      </c>
      <c r="I11" s="13">
        <f t="shared" ref="I11:J11" si="1">D11/($C$11+$D$11+$E$11)*100</f>
        <v>23.090128755364809</v>
      </c>
      <c r="J11" s="13">
        <f t="shared" si="1"/>
        <v>2.4034334763948499</v>
      </c>
    </row>
    <row r="12" spans="1:10">
      <c r="B12" s="9" t="s">
        <v>7</v>
      </c>
      <c r="C12" s="10">
        <v>1679</v>
      </c>
      <c r="D12" s="10">
        <v>278</v>
      </c>
      <c r="E12" s="10">
        <v>18</v>
      </c>
      <c r="G12" s="9" t="s">
        <v>7</v>
      </c>
      <c r="H12" s="13">
        <f>C12/($C$12+$D$12+$E$12)*100</f>
        <v>85.012658227848107</v>
      </c>
      <c r="I12" s="13">
        <f t="shared" ref="I12:J12" si="2">D12/($C$12+$D$12+$E$12)*100</f>
        <v>14.075949367088608</v>
      </c>
      <c r="J12" s="13">
        <f t="shared" si="2"/>
        <v>0.91139240506329122</v>
      </c>
    </row>
    <row r="13" spans="1:10">
      <c r="B13" s="9" t="s">
        <v>8</v>
      </c>
      <c r="C13" s="10">
        <v>1423</v>
      </c>
      <c r="D13" s="10">
        <v>193</v>
      </c>
      <c r="E13" s="10">
        <v>10</v>
      </c>
      <c r="G13" s="9" t="s">
        <v>8</v>
      </c>
      <c r="H13" s="13">
        <f>C13/($C$13+$D$13+$E$13)*100</f>
        <v>87.515375153751535</v>
      </c>
      <c r="I13" s="13">
        <f t="shared" ref="I13:J13" si="3">D13/($C$13+$D$13+$E$13)*100</f>
        <v>11.869618696186961</v>
      </c>
      <c r="J13" s="13">
        <f t="shared" si="3"/>
        <v>0.61500615006150061</v>
      </c>
    </row>
    <row r="14" spans="1:10">
      <c r="B14" s="9" t="s">
        <v>9</v>
      </c>
      <c r="C14" s="10">
        <v>726</v>
      </c>
      <c r="D14" s="10">
        <v>78</v>
      </c>
      <c r="E14" s="10">
        <v>1</v>
      </c>
      <c r="G14" s="9" t="s">
        <v>9</v>
      </c>
      <c r="H14" s="13">
        <f>C14/($C$14+$D$14+$E$14)*100</f>
        <v>90.186335403726702</v>
      </c>
      <c r="I14" s="13">
        <f t="shared" ref="I14:J14" si="4">D14/($C$14+$D$14+$E$14)*100</f>
        <v>9.6894409937888195</v>
      </c>
      <c r="J14" s="13">
        <f t="shared" si="4"/>
        <v>0.12422360248447205</v>
      </c>
    </row>
    <row r="15" spans="1:10">
      <c r="B15" s="4" t="s">
        <v>61</v>
      </c>
      <c r="C15" s="8"/>
      <c r="D15" s="8"/>
      <c r="E15" s="8"/>
      <c r="G15" s="4" t="s">
        <v>61</v>
      </c>
      <c r="H15" s="8"/>
      <c r="I15" s="8"/>
      <c r="J15" s="8"/>
    </row>
    <row r="16" spans="1:10">
      <c r="B16" s="9" t="s">
        <v>54</v>
      </c>
      <c r="C16" s="10">
        <v>1414</v>
      </c>
      <c r="D16" s="10">
        <v>155</v>
      </c>
      <c r="E16" s="10">
        <v>8</v>
      </c>
      <c r="G16" s="9" t="s">
        <v>54</v>
      </c>
      <c r="H16" s="13">
        <f>C16/($C$16+$D$16+$E$16)*100</f>
        <v>89.663918833227655</v>
      </c>
      <c r="I16" s="13">
        <f t="shared" ref="I16:J16" si="5">D16/($C$16+$D$16+$E$16)*100</f>
        <v>9.8287888395688014</v>
      </c>
      <c r="J16" s="13">
        <f t="shared" si="5"/>
        <v>0.507292327203551</v>
      </c>
    </row>
    <row r="17" spans="2:10">
      <c r="B17" s="9" t="s">
        <v>55</v>
      </c>
      <c r="C17" s="10">
        <v>562</v>
      </c>
      <c r="D17" s="10">
        <v>47</v>
      </c>
      <c r="E17" s="10">
        <v>3</v>
      </c>
      <c r="G17" s="9" t="s">
        <v>55</v>
      </c>
      <c r="H17" s="13">
        <f>C17/($C$17+$D$17+$E$17)*100</f>
        <v>91.830065359477118</v>
      </c>
      <c r="I17" s="13">
        <f t="shared" ref="I17:J17" si="6">D17/($C$17+$D$17+$E$17)*100</f>
        <v>7.6797385620915035</v>
      </c>
      <c r="J17" s="13">
        <f t="shared" si="6"/>
        <v>0.49019607843137253</v>
      </c>
    </row>
    <row r="18" spans="2:10">
      <c r="B18" s="9" t="s">
        <v>56</v>
      </c>
      <c r="C18" s="10">
        <v>1449</v>
      </c>
      <c r="D18" s="10">
        <v>252</v>
      </c>
      <c r="E18" s="10">
        <v>20</v>
      </c>
      <c r="G18" s="9" t="s">
        <v>56</v>
      </c>
      <c r="H18" s="13">
        <f>C18/($C$18+$D$18+$E$18)*100</f>
        <v>84.1952353282975</v>
      </c>
      <c r="I18" s="13">
        <f t="shared" ref="I18:J18" si="7">D18/($C$18+$D$18+$E$18)*100</f>
        <v>14.642649622312609</v>
      </c>
      <c r="J18" s="13">
        <f t="shared" si="7"/>
        <v>1.1621150493898895</v>
      </c>
    </row>
    <row r="19" spans="2:10">
      <c r="B19" s="9" t="s">
        <v>57</v>
      </c>
      <c r="C19" s="10">
        <v>164</v>
      </c>
      <c r="D19" s="10">
        <v>18</v>
      </c>
      <c r="E19" s="10">
        <v>1</v>
      </c>
      <c r="G19" s="9" t="s">
        <v>57</v>
      </c>
      <c r="H19" s="13">
        <f>C19/($C$19+$D$19+$E$19)*100</f>
        <v>89.617486338797818</v>
      </c>
      <c r="I19" s="13">
        <f t="shared" ref="I19:J19" si="8">D19/($C$19+$D$19+$E$19)*100</f>
        <v>9.8360655737704921</v>
      </c>
      <c r="J19" s="13">
        <f t="shared" si="8"/>
        <v>0.54644808743169404</v>
      </c>
    </row>
    <row r="20" spans="2:10">
      <c r="B20" s="9" t="s">
        <v>58</v>
      </c>
      <c r="C20" s="10">
        <v>146</v>
      </c>
      <c r="D20" s="10">
        <v>187</v>
      </c>
      <c r="E20" s="10">
        <v>19</v>
      </c>
      <c r="G20" s="9" t="s">
        <v>58</v>
      </c>
      <c r="H20" s="13">
        <f>C20/($C$20+$D$20+$E$20)*100</f>
        <v>41.477272727272727</v>
      </c>
      <c r="I20" s="13">
        <f t="shared" ref="I20:J20" si="9">D20/($C$20+$D$20+$E$20)*100</f>
        <v>53.125</v>
      </c>
      <c r="J20" s="13">
        <f t="shared" si="9"/>
        <v>5.3977272727272725</v>
      </c>
    </row>
    <row r="21" spans="2:10">
      <c r="B21" s="9" t="s">
        <v>59</v>
      </c>
      <c r="C21" s="10">
        <v>198</v>
      </c>
      <c r="D21" s="10">
        <v>20</v>
      </c>
      <c r="E21" s="10">
        <v>0</v>
      </c>
      <c r="G21" s="9" t="s">
        <v>59</v>
      </c>
      <c r="H21" s="13">
        <f>C21/($C$21+$D$21+$E$21)*100</f>
        <v>90.825688073394488</v>
      </c>
      <c r="I21" s="13">
        <f t="shared" ref="I21:J21" si="10">D21/($C$21+$D$21+$E$21)*100</f>
        <v>9.1743119266055047</v>
      </c>
      <c r="J21" s="13">
        <f t="shared" si="10"/>
        <v>0</v>
      </c>
    </row>
    <row r="22" spans="2:10">
      <c r="B22" s="9" t="s">
        <v>60</v>
      </c>
      <c r="C22" s="10">
        <v>763</v>
      </c>
      <c r="D22" s="10">
        <v>139</v>
      </c>
      <c r="E22" s="10">
        <v>6</v>
      </c>
      <c r="G22" s="9" t="s">
        <v>60</v>
      </c>
      <c r="H22" s="13">
        <f>C22/($C$22+$D$22+$E$22)*100</f>
        <v>84.030837004405285</v>
      </c>
      <c r="I22" s="13">
        <f t="shared" ref="I22:J22" si="11">D22/($C$22+$D$22+$E$22)*100</f>
        <v>15.308370044052863</v>
      </c>
      <c r="J22" s="13">
        <f t="shared" si="11"/>
        <v>0.66079295154185025</v>
      </c>
    </row>
    <row r="23" spans="2:10">
      <c r="B23" s="4" t="s">
        <v>104</v>
      </c>
      <c r="C23" s="19"/>
      <c r="D23" s="19"/>
      <c r="E23" s="19"/>
      <c r="G23" s="4" t="s">
        <v>104</v>
      </c>
      <c r="H23" s="79"/>
      <c r="I23" s="79"/>
      <c r="J23" s="79"/>
    </row>
    <row r="24" spans="2:10">
      <c r="B24" s="9" t="s">
        <v>105</v>
      </c>
      <c r="C24" s="10">
        <v>3393</v>
      </c>
      <c r="D24" s="10">
        <v>660</v>
      </c>
      <c r="E24" s="10">
        <v>48</v>
      </c>
      <c r="G24" s="9" t="s">
        <v>105</v>
      </c>
      <c r="H24" s="85">
        <f t="shared" ref="H24:H25" si="12">C24/SUM($C24:$E24)*100</f>
        <v>82.735918068763709</v>
      </c>
      <c r="I24" s="85">
        <f t="shared" ref="I24:I25" si="13">D24/SUM($C24:$E24)*100</f>
        <v>16.093635698610097</v>
      </c>
      <c r="J24" s="85">
        <f t="shared" ref="J24:J25" si="14">E24/SUM($C24:$E24)*100</f>
        <v>1.1704462326261889</v>
      </c>
    </row>
    <row r="25" spans="2:10">
      <c r="B25" s="9" t="s">
        <v>106</v>
      </c>
      <c r="C25" s="10">
        <v>1303</v>
      </c>
      <c r="D25" s="10">
        <v>158</v>
      </c>
      <c r="E25" s="10">
        <v>9</v>
      </c>
      <c r="G25" s="9" t="s">
        <v>106</v>
      </c>
      <c r="H25" s="85">
        <f t="shared" si="12"/>
        <v>88.639455782312922</v>
      </c>
      <c r="I25" s="85">
        <f t="shared" si="13"/>
        <v>10.748299319727892</v>
      </c>
      <c r="J25" s="85">
        <f t="shared" si="14"/>
        <v>0.61224489795918369</v>
      </c>
    </row>
  </sheetData>
  <mergeCells count="1">
    <mergeCell ref="G2:H2"/>
  </mergeCells>
  <hyperlinks>
    <hyperlink ref="E7" location="'Q32'!A1" display="Encerrou definitivamente"/>
    <hyperlink ref="B3" location="Índice!A1" display="voltar"/>
  </hyperlinks>
  <pageMargins left="0.7" right="0.7" top="0.75" bottom="0.75" header="0.3" footer="0.3"/>
  <pageSetup paperSize="9" orientation="portrait" verticalDpi="0" r:id="rId1"/>
</worksheet>
</file>

<file path=xl/worksheets/sheet4.xml><?xml version="1.0" encoding="utf-8"?>
<worksheet xmlns="http://schemas.openxmlformats.org/spreadsheetml/2006/main" xmlns:r="http://schemas.openxmlformats.org/officeDocument/2006/relationships">
  <dimension ref="A1:L25"/>
  <sheetViews>
    <sheetView showGridLines="0" zoomScaleNormal="100" workbookViewId="0">
      <selection activeCell="H2" sqref="H2:I2"/>
    </sheetView>
  </sheetViews>
  <sheetFormatPr defaultRowHeight="15"/>
  <cols>
    <col min="1" max="1" width="3.42578125" customWidth="1"/>
    <col min="2" max="2" width="28.28515625" customWidth="1"/>
    <col min="3" max="3" width="12.5703125" bestFit="1" customWidth="1"/>
    <col min="4" max="4" width="10.85546875" bestFit="1" customWidth="1"/>
    <col min="5" max="6" width="11.7109375" bestFit="1" customWidth="1"/>
    <col min="7" max="7" width="3.42578125" customWidth="1"/>
    <col min="8" max="8" width="28.28515625" customWidth="1"/>
    <col min="9" max="12" width="11.7109375" customWidth="1"/>
  </cols>
  <sheetData>
    <row r="1" spans="1:12" ht="18">
      <c r="B1" s="1" t="s">
        <v>74</v>
      </c>
    </row>
    <row r="2" spans="1:12" ht="18">
      <c r="A2" s="74"/>
      <c r="B2" s="1" t="s">
        <v>109</v>
      </c>
      <c r="H2" s="99" t="s">
        <v>118</v>
      </c>
      <c r="I2" s="99"/>
    </row>
    <row r="3" spans="1:12">
      <c r="B3" s="77" t="s">
        <v>77</v>
      </c>
    </row>
    <row r="4" spans="1:12" ht="18" customHeight="1">
      <c r="B4" s="1" t="s">
        <v>80</v>
      </c>
      <c r="C4" s="1"/>
      <c r="D4" s="1"/>
      <c r="E4" s="1"/>
      <c r="F4" s="1"/>
    </row>
    <row r="5" spans="1:12" ht="4.5" customHeight="1"/>
    <row r="6" spans="1:12">
      <c r="B6" s="20" t="s">
        <v>71</v>
      </c>
      <c r="H6" s="2" t="s">
        <v>72</v>
      </c>
    </row>
    <row r="7" spans="1:12" ht="22.5">
      <c r="B7" s="3" t="s">
        <v>0</v>
      </c>
      <c r="C7" s="3" t="s">
        <v>11</v>
      </c>
      <c r="D7" s="3" t="s">
        <v>12</v>
      </c>
      <c r="E7" s="3" t="s">
        <v>13</v>
      </c>
      <c r="F7" s="3" t="s">
        <v>14</v>
      </c>
      <c r="H7" s="3" t="s">
        <v>0</v>
      </c>
      <c r="I7" s="3" t="s">
        <v>11</v>
      </c>
      <c r="J7" s="3" t="s">
        <v>12</v>
      </c>
      <c r="K7" s="3" t="s">
        <v>13</v>
      </c>
      <c r="L7" s="3" t="s">
        <v>14</v>
      </c>
    </row>
    <row r="8" spans="1:12">
      <c r="B8" s="4" t="s">
        <v>4</v>
      </c>
      <c r="C8" s="5"/>
      <c r="D8" s="5"/>
      <c r="E8" s="5"/>
      <c r="F8" s="5"/>
      <c r="H8" s="4" t="s">
        <v>4</v>
      </c>
      <c r="I8" s="5"/>
      <c r="J8" s="5"/>
      <c r="K8" s="5"/>
      <c r="L8" s="5"/>
    </row>
    <row r="9" spans="1:12">
      <c r="B9" s="6" t="s">
        <v>4</v>
      </c>
      <c r="C9" s="7">
        <v>3977</v>
      </c>
      <c r="D9" s="7">
        <v>168</v>
      </c>
      <c r="E9" s="7">
        <v>881</v>
      </c>
      <c r="F9" s="7">
        <v>488</v>
      </c>
      <c r="H9" s="6" t="s">
        <v>4</v>
      </c>
      <c r="I9" s="11">
        <f>C9/(C9+D9+E9+F9)*100</f>
        <v>72.125498730504162</v>
      </c>
      <c r="J9" s="11">
        <f>D9/(D9+E9+F9+C9)*100</f>
        <v>3.0467899891186074</v>
      </c>
      <c r="K9" s="11">
        <f>E9/(E9+F9+D9+C9)*100</f>
        <v>15.977511788175553</v>
      </c>
      <c r="L9" s="11">
        <f>F9/(F9+E9+D9+C9)*100</f>
        <v>8.8501994922016678</v>
      </c>
    </row>
    <row r="10" spans="1:12">
      <c r="B10" s="4" t="s">
        <v>5</v>
      </c>
      <c r="C10" s="8"/>
      <c r="D10" s="8"/>
      <c r="E10" s="8"/>
      <c r="F10" s="8"/>
      <c r="H10" s="4" t="s">
        <v>5</v>
      </c>
      <c r="I10" s="12"/>
      <c r="J10" s="12"/>
      <c r="K10" s="12"/>
      <c r="L10" s="12"/>
    </row>
    <row r="11" spans="1:12">
      <c r="B11" s="9" t="s">
        <v>6</v>
      </c>
      <c r="C11" s="10">
        <v>774</v>
      </c>
      <c r="D11" s="10">
        <v>36</v>
      </c>
      <c r="E11" s="10">
        <v>192</v>
      </c>
      <c r="F11" s="10">
        <v>135</v>
      </c>
      <c r="H11" s="9" t="s">
        <v>6</v>
      </c>
      <c r="I11" s="13">
        <f t="shared" ref="I11:I21" si="0">C11/(C11+D11+E11+F11)*100</f>
        <v>68.073878627968341</v>
      </c>
      <c r="J11" s="13">
        <f t="shared" ref="J11:J22" si="1">D11/(D11+E11+F11+C11)*100</f>
        <v>3.1662269129287601</v>
      </c>
      <c r="K11" s="13">
        <f t="shared" ref="K11:K22" si="2">E11/(E11+F11+D11+C11)*100</f>
        <v>16.886543535620053</v>
      </c>
      <c r="L11" s="13">
        <f t="shared" ref="L11:L22" si="3">F11/(F11+E11+D11+C11)*100</f>
        <v>11.87335092348285</v>
      </c>
    </row>
    <row r="12" spans="1:12">
      <c r="B12" s="9" t="s">
        <v>7</v>
      </c>
      <c r="C12" s="10">
        <v>1394</v>
      </c>
      <c r="D12" s="10">
        <v>47</v>
      </c>
      <c r="E12" s="10">
        <v>341</v>
      </c>
      <c r="F12" s="10">
        <v>175</v>
      </c>
      <c r="H12" s="9" t="s">
        <v>7</v>
      </c>
      <c r="I12" s="13">
        <f t="shared" si="0"/>
        <v>71.23147675012774</v>
      </c>
      <c r="J12" s="13">
        <f t="shared" si="1"/>
        <v>2.401635155850792</v>
      </c>
      <c r="K12" s="13">
        <f t="shared" si="2"/>
        <v>17.424629535002556</v>
      </c>
      <c r="L12" s="13">
        <f t="shared" si="3"/>
        <v>8.9422585590189065</v>
      </c>
    </row>
    <row r="13" spans="1:12">
      <c r="B13" s="9" t="s">
        <v>8</v>
      </c>
      <c r="C13" s="10">
        <v>1204</v>
      </c>
      <c r="D13" s="10">
        <v>52</v>
      </c>
      <c r="E13" s="10">
        <v>239</v>
      </c>
      <c r="F13" s="10">
        <v>121</v>
      </c>
      <c r="H13" s="9" t="s">
        <v>8</v>
      </c>
      <c r="I13" s="13">
        <f t="shared" si="0"/>
        <v>74.504950495049499</v>
      </c>
      <c r="J13" s="13">
        <f t="shared" si="1"/>
        <v>3.217821782178218</v>
      </c>
      <c r="K13" s="13">
        <f t="shared" si="2"/>
        <v>14.78960396039604</v>
      </c>
      <c r="L13" s="13">
        <f t="shared" si="3"/>
        <v>7.4876237623762369</v>
      </c>
    </row>
    <row r="14" spans="1:12">
      <c r="B14" s="9" t="s">
        <v>9</v>
      </c>
      <c r="C14" s="10">
        <v>605</v>
      </c>
      <c r="D14" s="10">
        <v>33</v>
      </c>
      <c r="E14" s="10">
        <v>109</v>
      </c>
      <c r="F14" s="10">
        <v>57</v>
      </c>
      <c r="H14" s="9" t="s">
        <v>9</v>
      </c>
      <c r="I14" s="13">
        <f t="shared" si="0"/>
        <v>75.24875621890547</v>
      </c>
      <c r="J14" s="13">
        <f t="shared" si="1"/>
        <v>4.1044776119402986</v>
      </c>
      <c r="K14" s="13">
        <f t="shared" si="2"/>
        <v>13.557213930348258</v>
      </c>
      <c r="L14" s="13">
        <f t="shared" si="3"/>
        <v>7.08955223880597</v>
      </c>
    </row>
    <row r="15" spans="1:12">
      <c r="B15" s="4" t="s">
        <v>61</v>
      </c>
      <c r="C15" s="8"/>
      <c r="D15" s="8"/>
      <c r="E15" s="8"/>
      <c r="F15" s="8"/>
      <c r="H15" s="4" t="s">
        <v>61</v>
      </c>
      <c r="I15" s="8"/>
      <c r="J15" s="8"/>
      <c r="K15" s="8"/>
      <c r="L15" s="8"/>
    </row>
    <row r="16" spans="1:12">
      <c r="B16" s="9" t="s">
        <v>54</v>
      </c>
      <c r="C16" s="10">
        <v>1124</v>
      </c>
      <c r="D16" s="10">
        <v>51</v>
      </c>
      <c r="E16" s="10">
        <v>281</v>
      </c>
      <c r="F16" s="10">
        <v>113</v>
      </c>
      <c r="H16" s="9" t="s">
        <v>54</v>
      </c>
      <c r="I16" s="13">
        <f t="shared" si="0"/>
        <v>71.63798597833015</v>
      </c>
      <c r="J16" s="13">
        <f t="shared" si="1"/>
        <v>3.2504780114722758</v>
      </c>
      <c r="K16" s="13">
        <f t="shared" si="2"/>
        <v>17.909496494582537</v>
      </c>
      <c r="L16" s="13">
        <f t="shared" si="3"/>
        <v>7.2020395156150414</v>
      </c>
    </row>
    <row r="17" spans="2:12">
      <c r="B17" s="9" t="s">
        <v>55</v>
      </c>
      <c r="C17" s="10">
        <v>378</v>
      </c>
      <c r="D17" s="10">
        <v>1</v>
      </c>
      <c r="E17" s="10">
        <v>150</v>
      </c>
      <c r="F17" s="10">
        <v>80</v>
      </c>
      <c r="H17" s="9" t="s">
        <v>55</v>
      </c>
      <c r="I17" s="13">
        <f t="shared" si="0"/>
        <v>62.068965517241381</v>
      </c>
      <c r="J17" s="13">
        <f t="shared" si="1"/>
        <v>0.16420361247947454</v>
      </c>
      <c r="K17" s="13">
        <f t="shared" si="2"/>
        <v>24.630541871921181</v>
      </c>
      <c r="L17" s="13">
        <f t="shared" si="3"/>
        <v>13.136288998357964</v>
      </c>
    </row>
    <row r="18" spans="2:12">
      <c r="B18" s="9" t="s">
        <v>56</v>
      </c>
      <c r="C18" s="10">
        <v>1247</v>
      </c>
      <c r="D18" s="10">
        <v>98</v>
      </c>
      <c r="E18" s="10">
        <v>230</v>
      </c>
      <c r="F18" s="10">
        <v>126</v>
      </c>
      <c r="H18" s="9" t="s">
        <v>56</v>
      </c>
      <c r="I18" s="13">
        <f t="shared" si="0"/>
        <v>73.309817754262198</v>
      </c>
      <c r="J18" s="13">
        <f t="shared" si="1"/>
        <v>5.761316872427984</v>
      </c>
      <c r="K18" s="13">
        <f t="shared" si="2"/>
        <v>13.521457965902412</v>
      </c>
      <c r="L18" s="13">
        <f t="shared" si="3"/>
        <v>7.4074074074074066</v>
      </c>
    </row>
    <row r="19" spans="2:12">
      <c r="B19" s="9" t="s">
        <v>57</v>
      </c>
      <c r="C19" s="10">
        <v>143</v>
      </c>
      <c r="D19" s="10">
        <v>3</v>
      </c>
      <c r="E19" s="10">
        <v>27</v>
      </c>
      <c r="F19" s="10">
        <v>9</v>
      </c>
      <c r="H19" s="9" t="s">
        <v>57</v>
      </c>
      <c r="I19" s="13">
        <f t="shared" si="0"/>
        <v>78.571428571428569</v>
      </c>
      <c r="J19" s="13">
        <f t="shared" si="1"/>
        <v>1.6483516483516485</v>
      </c>
      <c r="K19" s="13">
        <f t="shared" si="2"/>
        <v>14.835164835164836</v>
      </c>
      <c r="L19" s="13">
        <f t="shared" si="3"/>
        <v>4.9450549450549453</v>
      </c>
    </row>
    <row r="20" spans="2:12">
      <c r="B20" s="9" t="s">
        <v>58</v>
      </c>
      <c r="C20" s="10">
        <v>300</v>
      </c>
      <c r="D20" s="10">
        <v>2</v>
      </c>
      <c r="E20" s="10">
        <v>5</v>
      </c>
      <c r="F20" s="10">
        <v>26</v>
      </c>
      <c r="H20" s="9" t="s">
        <v>58</v>
      </c>
      <c r="I20" s="13">
        <f t="shared" si="0"/>
        <v>90.090090090090087</v>
      </c>
      <c r="J20" s="13">
        <f t="shared" si="1"/>
        <v>0.60060060060060061</v>
      </c>
      <c r="K20" s="13">
        <f t="shared" si="2"/>
        <v>1.5015015015015014</v>
      </c>
      <c r="L20" s="13">
        <f t="shared" si="3"/>
        <v>7.8078078078078077</v>
      </c>
    </row>
    <row r="21" spans="2:12">
      <c r="B21" s="9" t="s">
        <v>59</v>
      </c>
      <c r="C21" s="10">
        <v>150</v>
      </c>
      <c r="D21" s="10">
        <v>2</v>
      </c>
      <c r="E21" s="10">
        <v>40</v>
      </c>
      <c r="F21" s="10">
        <v>26</v>
      </c>
      <c r="H21" s="9" t="s">
        <v>59</v>
      </c>
      <c r="I21" s="13">
        <f t="shared" si="0"/>
        <v>68.807339449541288</v>
      </c>
      <c r="J21" s="13">
        <f t="shared" si="1"/>
        <v>0.91743119266055051</v>
      </c>
      <c r="K21" s="13">
        <f t="shared" si="2"/>
        <v>18.348623853211009</v>
      </c>
      <c r="L21" s="13">
        <f t="shared" si="3"/>
        <v>11.926605504587156</v>
      </c>
    </row>
    <row r="22" spans="2:12">
      <c r="B22" s="9" t="s">
        <v>60</v>
      </c>
      <c r="C22" s="10">
        <v>635</v>
      </c>
      <c r="D22" s="10">
        <v>11</v>
      </c>
      <c r="E22" s="10">
        <v>148</v>
      </c>
      <c r="F22" s="10">
        <v>108</v>
      </c>
      <c r="H22" s="9" t="s">
        <v>60</v>
      </c>
      <c r="I22" s="13">
        <f>C22/(C22+D22+E22+F22)*100</f>
        <v>70.399113082039904</v>
      </c>
      <c r="J22" s="13">
        <f t="shared" si="1"/>
        <v>1.2195121951219512</v>
      </c>
      <c r="K22" s="13">
        <f t="shared" si="2"/>
        <v>16.4079822616408</v>
      </c>
      <c r="L22" s="13">
        <f t="shared" si="3"/>
        <v>11.973392461197339</v>
      </c>
    </row>
    <row r="23" spans="2:12">
      <c r="B23" s="4" t="s">
        <v>104</v>
      </c>
      <c r="C23" s="19"/>
      <c r="D23" s="19"/>
      <c r="E23" s="19"/>
      <c r="G23" s="4"/>
      <c r="H23" s="4" t="s">
        <v>104</v>
      </c>
      <c r="I23" s="79"/>
      <c r="J23" s="79"/>
      <c r="L23" s="4"/>
    </row>
    <row r="24" spans="2:12">
      <c r="B24" s="9" t="s">
        <v>105</v>
      </c>
      <c r="C24" s="10">
        <v>2916</v>
      </c>
      <c r="D24" s="10">
        <v>135</v>
      </c>
      <c r="E24" s="10">
        <v>655</v>
      </c>
      <c r="F24" s="10">
        <v>347</v>
      </c>
      <c r="H24" s="9" t="s">
        <v>105</v>
      </c>
      <c r="I24" s="85">
        <f t="shared" ref="I24:I25" si="4">C24/(C24+D24+E24+F24)*100</f>
        <v>71.946706143597339</v>
      </c>
      <c r="J24" s="85">
        <f t="shared" ref="J24:J25" si="5">D24/(D24+E24+F24+C24)*100</f>
        <v>3.3308660251665434</v>
      </c>
      <c r="K24" s="85">
        <f t="shared" ref="K24:K25" si="6">E24/(E24+F24+D24+C24)*100</f>
        <v>16.160868492474712</v>
      </c>
      <c r="L24" s="85">
        <f t="shared" ref="L24:L25" si="7">F24/(F24+E24+D24+C24)*100</f>
        <v>8.5615593387614108</v>
      </c>
    </row>
    <row r="25" spans="2:12">
      <c r="B25" s="9" t="s">
        <v>106</v>
      </c>
      <c r="C25" s="10">
        <v>1061</v>
      </c>
      <c r="D25" s="10">
        <v>33</v>
      </c>
      <c r="E25" s="10">
        <v>226</v>
      </c>
      <c r="F25" s="10">
        <v>141</v>
      </c>
      <c r="H25" s="9" t="s">
        <v>106</v>
      </c>
      <c r="I25" s="85">
        <f t="shared" si="4"/>
        <v>72.621492128678995</v>
      </c>
      <c r="J25" s="85">
        <f t="shared" si="5"/>
        <v>2.2587268993839835</v>
      </c>
      <c r="K25" s="85">
        <f t="shared" si="6"/>
        <v>15.468856947296372</v>
      </c>
      <c r="L25" s="85">
        <f t="shared" si="7"/>
        <v>9.6509240246406574</v>
      </c>
    </row>
  </sheetData>
  <mergeCells count="1">
    <mergeCell ref="H2:I2"/>
  </mergeCells>
  <hyperlinks>
    <hyperlink ref="B3" location="Índice!A1" display="voltar"/>
  </hyperlinks>
  <pageMargins left="0.7" right="0.7" top="0.75" bottom="0.75" header="0.3" footer="0.3"/>
  <pageSetup paperSize="9" orientation="portrait" verticalDpi="0" r:id="rId1"/>
</worksheet>
</file>

<file path=xl/worksheets/sheet5.xml><?xml version="1.0" encoding="utf-8"?>
<worksheet xmlns="http://schemas.openxmlformats.org/spreadsheetml/2006/main" xmlns:r="http://schemas.openxmlformats.org/officeDocument/2006/relationships">
  <dimension ref="A1:X26"/>
  <sheetViews>
    <sheetView showGridLines="0" zoomScaleNormal="100" workbookViewId="0">
      <selection activeCell="G2" sqref="G2:H2"/>
    </sheetView>
  </sheetViews>
  <sheetFormatPr defaultRowHeight="15"/>
  <cols>
    <col min="1" max="1" width="3.42578125" customWidth="1"/>
    <col min="2" max="2" width="28.28515625" customWidth="1"/>
    <col min="3" max="12" width="12" customWidth="1"/>
    <col min="13" max="13" width="3.42578125" customWidth="1"/>
    <col min="14" max="14" width="28.28515625" customWidth="1"/>
  </cols>
  <sheetData>
    <row r="1" spans="1:24" ht="18">
      <c r="B1" s="1" t="s">
        <v>74</v>
      </c>
    </row>
    <row r="2" spans="1:24" ht="18">
      <c r="A2" s="74"/>
      <c r="B2" s="1" t="s">
        <v>109</v>
      </c>
      <c r="G2" s="99" t="s">
        <v>118</v>
      </c>
      <c r="H2" s="99"/>
    </row>
    <row r="3" spans="1:24">
      <c r="B3" s="77" t="s">
        <v>77</v>
      </c>
    </row>
    <row r="4" spans="1:24" ht="18" customHeight="1">
      <c r="B4" s="1" t="s">
        <v>81</v>
      </c>
      <c r="C4" s="1"/>
      <c r="D4" s="1"/>
      <c r="E4" s="1"/>
      <c r="F4" s="1"/>
      <c r="G4" s="1"/>
      <c r="H4" s="1"/>
      <c r="I4" s="1"/>
      <c r="J4" s="1"/>
      <c r="K4" s="1"/>
      <c r="L4" s="1"/>
      <c r="N4" s="1"/>
    </row>
    <row r="5" spans="1:24" ht="4.5" customHeight="1"/>
    <row r="6" spans="1:24">
      <c r="B6" s="20" t="s">
        <v>71</v>
      </c>
      <c r="N6" s="20" t="s">
        <v>72</v>
      </c>
    </row>
    <row r="7" spans="1:24">
      <c r="B7" s="113" t="s">
        <v>0</v>
      </c>
      <c r="C7" s="113" t="s">
        <v>15</v>
      </c>
      <c r="D7" s="113"/>
      <c r="E7" s="113"/>
      <c r="F7" s="113"/>
      <c r="G7" s="116"/>
      <c r="H7" s="117" t="s">
        <v>16</v>
      </c>
      <c r="I7" s="113"/>
      <c r="J7" s="113"/>
      <c r="K7" s="113"/>
      <c r="L7" s="113"/>
      <c r="N7" s="113" t="s">
        <v>0</v>
      </c>
      <c r="O7" s="113" t="s">
        <v>15</v>
      </c>
      <c r="P7" s="113"/>
      <c r="Q7" s="113"/>
      <c r="R7" s="113"/>
      <c r="S7" s="114"/>
      <c r="T7" s="112" t="s">
        <v>16</v>
      </c>
      <c r="U7" s="113"/>
      <c r="V7" s="113"/>
      <c r="W7" s="113"/>
      <c r="X7" s="113"/>
    </row>
    <row r="8" spans="1:24" ht="22.5">
      <c r="B8" s="115"/>
      <c r="C8" s="14" t="s">
        <v>17</v>
      </c>
      <c r="D8" s="14" t="s">
        <v>18</v>
      </c>
      <c r="E8" s="14" t="s">
        <v>19</v>
      </c>
      <c r="F8" s="14" t="s">
        <v>20</v>
      </c>
      <c r="G8" s="26" t="s">
        <v>21</v>
      </c>
      <c r="H8" s="29" t="s">
        <v>17</v>
      </c>
      <c r="I8" s="23" t="s">
        <v>18</v>
      </c>
      <c r="J8" s="23" t="s">
        <v>19</v>
      </c>
      <c r="K8" s="23" t="s">
        <v>20</v>
      </c>
      <c r="L8" s="23" t="s">
        <v>21</v>
      </c>
      <c r="N8" s="115"/>
      <c r="O8" s="23" t="s">
        <v>17</v>
      </c>
      <c r="P8" s="23" t="s">
        <v>18</v>
      </c>
      <c r="Q8" s="23" t="s">
        <v>19</v>
      </c>
      <c r="R8" s="23" t="s">
        <v>20</v>
      </c>
      <c r="S8" s="36" t="s">
        <v>21</v>
      </c>
      <c r="T8" s="21" t="s">
        <v>17</v>
      </c>
      <c r="U8" s="23" t="s">
        <v>18</v>
      </c>
      <c r="V8" s="23" t="s">
        <v>19</v>
      </c>
      <c r="W8" s="23" t="s">
        <v>20</v>
      </c>
      <c r="X8" s="23" t="s">
        <v>21</v>
      </c>
    </row>
    <row r="9" spans="1:24">
      <c r="B9" s="4" t="s">
        <v>4</v>
      </c>
      <c r="C9" s="5"/>
      <c r="D9" s="5"/>
      <c r="E9" s="5"/>
      <c r="F9" s="5"/>
      <c r="G9" s="5"/>
      <c r="H9" s="30"/>
      <c r="I9" s="5"/>
      <c r="J9" s="5"/>
      <c r="K9" s="5"/>
      <c r="L9" s="5"/>
      <c r="N9" s="4" t="s">
        <v>4</v>
      </c>
      <c r="O9" s="5"/>
      <c r="P9" s="5"/>
      <c r="Q9" s="5"/>
      <c r="R9" s="5"/>
      <c r="S9" s="37"/>
      <c r="T9" s="5"/>
      <c r="U9" s="5"/>
      <c r="V9" s="5"/>
      <c r="W9" s="5"/>
      <c r="X9" s="5"/>
    </row>
    <row r="10" spans="1:24">
      <c r="B10" s="6" t="s">
        <v>4</v>
      </c>
      <c r="C10" s="7">
        <v>327</v>
      </c>
      <c r="D10" s="7">
        <v>740</v>
      </c>
      <c r="E10" s="7">
        <v>965</v>
      </c>
      <c r="F10" s="7">
        <v>645</v>
      </c>
      <c r="G10" s="27">
        <v>1300</v>
      </c>
      <c r="H10" s="31">
        <v>70</v>
      </c>
      <c r="I10" s="7">
        <v>62</v>
      </c>
      <c r="J10" s="7">
        <v>23</v>
      </c>
      <c r="K10" s="7">
        <v>6</v>
      </c>
      <c r="L10" s="7">
        <v>7</v>
      </c>
      <c r="N10" s="6" t="s">
        <v>4</v>
      </c>
      <c r="O10" s="11">
        <f>C10/(C10+D10+E10+F10+G10)*100</f>
        <v>8.2222780990696513</v>
      </c>
      <c r="P10" s="11">
        <f>D10/(D10+E10+F10+G10+C10)*100</f>
        <v>18.606990193613278</v>
      </c>
      <c r="Q10" s="11">
        <f>E10/(E10+F10+G10+C10+D10)*100</f>
        <v>24.264520995725423</v>
      </c>
      <c r="R10" s="11">
        <f>F10/(F10+G10+E10+D10+C10)*100</f>
        <v>16.218254966054815</v>
      </c>
      <c r="S10" s="38">
        <f>G10/(G10+C10+D10+E10+F10)*100</f>
        <v>32.687955745536833</v>
      </c>
      <c r="T10" s="34">
        <f>H10/(H10+I10+J10+K10+L10)*100</f>
        <v>41.666666666666671</v>
      </c>
      <c r="U10" s="11">
        <f>I10/(I10+J10+K10+L10+H10)*100</f>
        <v>36.904761904761905</v>
      </c>
      <c r="V10" s="11">
        <f>J10/(J10+K10+L10+H10+I10)*100</f>
        <v>13.690476190476192</v>
      </c>
      <c r="W10" s="11">
        <f>K10/(K10+L10+J10+I10+H10)*100</f>
        <v>3.5714285714285712</v>
      </c>
      <c r="X10" s="11">
        <f>L10/(L10+H10+I10+J10+K10)*100</f>
        <v>4.1666666666666661</v>
      </c>
    </row>
    <row r="11" spans="1:24">
      <c r="B11" s="4" t="s">
        <v>5</v>
      </c>
      <c r="C11" s="8"/>
      <c r="D11" s="8"/>
      <c r="E11" s="8"/>
      <c r="F11" s="8"/>
      <c r="G11" s="8"/>
      <c r="H11" s="32"/>
      <c r="I11" s="8"/>
      <c r="J11" s="8"/>
      <c r="K11" s="8"/>
      <c r="L11" s="8"/>
      <c r="N11" s="4" t="s">
        <v>5</v>
      </c>
      <c r="O11" s="12"/>
      <c r="P11" s="12"/>
      <c r="Q11" s="12"/>
      <c r="R11" s="12"/>
      <c r="S11" s="39"/>
      <c r="T11" s="12"/>
      <c r="U11" s="12"/>
      <c r="V11" s="12"/>
      <c r="W11" s="12"/>
      <c r="X11" s="12"/>
    </row>
    <row r="12" spans="1:24">
      <c r="B12" s="9" t="s">
        <v>6</v>
      </c>
      <c r="C12" s="10">
        <v>39</v>
      </c>
      <c r="D12" s="10">
        <v>115</v>
      </c>
      <c r="E12" s="10">
        <v>167</v>
      </c>
      <c r="F12" s="10">
        <v>117</v>
      </c>
      <c r="G12" s="28">
        <v>336</v>
      </c>
      <c r="H12" s="33">
        <v>13</v>
      </c>
      <c r="I12" s="10">
        <v>11</v>
      </c>
      <c r="J12" s="10">
        <v>8</v>
      </c>
      <c r="K12" s="10">
        <v>1</v>
      </c>
      <c r="L12" s="10">
        <v>3</v>
      </c>
      <c r="N12" s="9" t="s">
        <v>6</v>
      </c>
      <c r="O12" s="13">
        <f t="shared" ref="O12:O15" si="0">C12/(C12+D12+E12+F12+G12)*100</f>
        <v>5.0387596899224807</v>
      </c>
      <c r="P12" s="13">
        <f t="shared" ref="P12:P15" si="1">D12/(D12+E12+F12+G12+C12)*100</f>
        <v>14.857881136950905</v>
      </c>
      <c r="Q12" s="13">
        <f t="shared" ref="Q12:Q15" si="2">E12/(E12+F12+G12+C12+D12)*100</f>
        <v>21.576227390180879</v>
      </c>
      <c r="R12" s="13">
        <f t="shared" ref="R12:R15" si="3">F12/(F12+G12+E12+D12+C12)*100</f>
        <v>15.11627906976744</v>
      </c>
      <c r="S12" s="40">
        <f t="shared" ref="S12:S15" si="4">G12/(G12+C12+D12+E12+F12)*100</f>
        <v>43.410852713178294</v>
      </c>
      <c r="T12" s="35">
        <f t="shared" ref="T12:T15" si="5">H12/(H12+I12+J12+K12+L12)*100</f>
        <v>36.111111111111107</v>
      </c>
      <c r="U12" s="13">
        <f t="shared" ref="U12:U15" si="6">I12/(I12+J12+K12+L12+H12)*100</f>
        <v>30.555555555555557</v>
      </c>
      <c r="V12" s="13">
        <f t="shared" ref="V12:V15" si="7">J12/(J12+K12+L12+H12+I12)*100</f>
        <v>22.222222222222221</v>
      </c>
      <c r="W12" s="13">
        <f t="shared" ref="W12:W15" si="8">K12/(K12+L12+J12+I12+H12)*100</f>
        <v>2.7777777777777777</v>
      </c>
      <c r="X12" s="13">
        <f t="shared" ref="X12:X15" si="9">L12/(L12+H12+I12+J12+K12)*100</f>
        <v>8.3333333333333321</v>
      </c>
    </row>
    <row r="13" spans="1:24">
      <c r="B13" s="9" t="s">
        <v>7</v>
      </c>
      <c r="C13" s="10">
        <v>96</v>
      </c>
      <c r="D13" s="10">
        <v>245</v>
      </c>
      <c r="E13" s="10">
        <v>375</v>
      </c>
      <c r="F13" s="10">
        <v>223</v>
      </c>
      <c r="G13" s="28">
        <v>455</v>
      </c>
      <c r="H13" s="33">
        <v>13</v>
      </c>
      <c r="I13" s="10">
        <v>22</v>
      </c>
      <c r="J13" s="10">
        <v>8</v>
      </c>
      <c r="K13" s="10">
        <v>3</v>
      </c>
      <c r="L13" s="10">
        <v>1</v>
      </c>
      <c r="N13" s="9" t="s">
        <v>7</v>
      </c>
      <c r="O13" s="13">
        <f t="shared" si="0"/>
        <v>6.8866571018651364</v>
      </c>
      <c r="P13" s="13">
        <f t="shared" si="1"/>
        <v>17.575322812051649</v>
      </c>
      <c r="Q13" s="13">
        <f t="shared" si="2"/>
        <v>26.901004304160686</v>
      </c>
      <c r="R13" s="13">
        <f t="shared" si="3"/>
        <v>15.99713055954089</v>
      </c>
      <c r="S13" s="40">
        <f t="shared" si="4"/>
        <v>32.639885222381636</v>
      </c>
      <c r="T13" s="35">
        <f t="shared" si="5"/>
        <v>27.659574468085108</v>
      </c>
      <c r="U13" s="13">
        <f t="shared" si="6"/>
        <v>46.808510638297875</v>
      </c>
      <c r="V13" s="13">
        <f t="shared" si="7"/>
        <v>17.021276595744681</v>
      </c>
      <c r="W13" s="13">
        <f t="shared" si="8"/>
        <v>6.3829787234042552</v>
      </c>
      <c r="X13" s="13">
        <f t="shared" si="9"/>
        <v>2.1276595744680851</v>
      </c>
    </row>
    <row r="14" spans="1:24">
      <c r="B14" s="9" t="s">
        <v>8</v>
      </c>
      <c r="C14" s="10">
        <v>114</v>
      </c>
      <c r="D14" s="10">
        <v>267</v>
      </c>
      <c r="E14" s="10">
        <v>287</v>
      </c>
      <c r="F14" s="10">
        <v>200</v>
      </c>
      <c r="G14" s="28">
        <v>336</v>
      </c>
      <c r="H14" s="33">
        <v>24</v>
      </c>
      <c r="I14" s="10">
        <v>17</v>
      </c>
      <c r="J14" s="10">
        <v>6</v>
      </c>
      <c r="K14" s="10">
        <v>2</v>
      </c>
      <c r="L14" s="10">
        <v>3</v>
      </c>
      <c r="N14" s="9" t="s">
        <v>8</v>
      </c>
      <c r="O14" s="13">
        <f t="shared" si="0"/>
        <v>9.4684385382059801</v>
      </c>
      <c r="P14" s="13">
        <f t="shared" si="1"/>
        <v>22.176079734219272</v>
      </c>
      <c r="Q14" s="13">
        <f t="shared" si="2"/>
        <v>23.837209302325583</v>
      </c>
      <c r="R14" s="13">
        <f t="shared" si="3"/>
        <v>16.611295681063122</v>
      </c>
      <c r="S14" s="40">
        <f t="shared" si="4"/>
        <v>27.906976744186046</v>
      </c>
      <c r="T14" s="35">
        <f t="shared" si="5"/>
        <v>46.153846153846153</v>
      </c>
      <c r="U14" s="13">
        <f t="shared" si="6"/>
        <v>32.692307692307693</v>
      </c>
      <c r="V14" s="13">
        <f t="shared" si="7"/>
        <v>11.538461538461538</v>
      </c>
      <c r="W14" s="13">
        <f t="shared" si="8"/>
        <v>3.8461538461538463</v>
      </c>
      <c r="X14" s="13">
        <f t="shared" si="9"/>
        <v>5.7692307692307692</v>
      </c>
    </row>
    <row r="15" spans="1:24">
      <c r="B15" s="9" t="s">
        <v>9</v>
      </c>
      <c r="C15" s="10">
        <v>78</v>
      </c>
      <c r="D15" s="10">
        <v>113</v>
      </c>
      <c r="E15" s="10">
        <v>136</v>
      </c>
      <c r="F15" s="10">
        <v>105</v>
      </c>
      <c r="G15" s="28">
        <v>173</v>
      </c>
      <c r="H15" s="33">
        <v>20</v>
      </c>
      <c r="I15" s="10">
        <v>12</v>
      </c>
      <c r="J15" s="10">
        <v>1</v>
      </c>
      <c r="K15" s="10">
        <v>0</v>
      </c>
      <c r="L15" s="10">
        <v>0</v>
      </c>
      <c r="N15" s="9" t="s">
        <v>9</v>
      </c>
      <c r="O15" s="13">
        <f t="shared" si="0"/>
        <v>12.892561983471074</v>
      </c>
      <c r="P15" s="13">
        <f t="shared" si="1"/>
        <v>18.677685950413224</v>
      </c>
      <c r="Q15" s="13">
        <f t="shared" si="2"/>
        <v>22.479338842975206</v>
      </c>
      <c r="R15" s="13">
        <f t="shared" si="3"/>
        <v>17.355371900826448</v>
      </c>
      <c r="S15" s="40">
        <f t="shared" si="4"/>
        <v>28.595041322314053</v>
      </c>
      <c r="T15" s="35">
        <f t="shared" si="5"/>
        <v>60.606060606060609</v>
      </c>
      <c r="U15" s="13">
        <f t="shared" si="6"/>
        <v>36.363636363636367</v>
      </c>
      <c r="V15" s="13">
        <f t="shared" si="7"/>
        <v>3.0303030303030303</v>
      </c>
      <c r="W15" s="13">
        <f t="shared" si="8"/>
        <v>0</v>
      </c>
      <c r="X15" s="13">
        <f t="shared" si="9"/>
        <v>0</v>
      </c>
    </row>
    <row r="16" spans="1:24">
      <c r="B16" s="4" t="s">
        <v>61</v>
      </c>
      <c r="C16" s="8"/>
      <c r="D16" s="8"/>
      <c r="E16" s="8"/>
      <c r="F16" s="8"/>
      <c r="G16" s="8"/>
      <c r="H16" s="32"/>
      <c r="I16" s="8"/>
      <c r="J16" s="8"/>
      <c r="K16" s="8"/>
      <c r="L16" s="8"/>
      <c r="N16" s="4" t="s">
        <v>61</v>
      </c>
      <c r="O16" s="12"/>
      <c r="P16" s="12"/>
      <c r="Q16" s="12"/>
      <c r="R16" s="12"/>
      <c r="S16" s="39"/>
      <c r="T16" s="12"/>
      <c r="U16" s="12"/>
      <c r="V16" s="12"/>
      <c r="W16" s="12"/>
      <c r="X16" s="12"/>
    </row>
    <row r="17" spans="2:24">
      <c r="B17" s="9" t="s">
        <v>54</v>
      </c>
      <c r="C17" s="10">
        <v>108</v>
      </c>
      <c r="D17" s="10">
        <v>237</v>
      </c>
      <c r="E17" s="10">
        <v>308</v>
      </c>
      <c r="F17" s="10">
        <v>198</v>
      </c>
      <c r="G17" s="28">
        <v>273</v>
      </c>
      <c r="H17" s="33">
        <v>22</v>
      </c>
      <c r="I17" s="10">
        <v>19</v>
      </c>
      <c r="J17" s="10">
        <v>6</v>
      </c>
      <c r="K17" s="10">
        <v>2</v>
      </c>
      <c r="L17" s="10">
        <v>2</v>
      </c>
      <c r="N17" s="9" t="s">
        <v>54</v>
      </c>
      <c r="O17" s="13">
        <f t="shared" ref="O17:O22" si="10">C17/(C17+D17+E17+F17+G17)*100</f>
        <v>9.6085409252669027</v>
      </c>
      <c r="P17" s="13">
        <f t="shared" ref="P17:P23" si="11">D17/(D17+E17+F17+G17+C17)*100</f>
        <v>21.085409252669038</v>
      </c>
      <c r="Q17" s="13">
        <f t="shared" ref="Q17:Q23" si="12">E17/(E17+F17+G17+C17+D17)*100</f>
        <v>27.402135231316727</v>
      </c>
      <c r="R17" s="13">
        <f t="shared" ref="R17:R23" si="13">F17/(F17+G17+E17+D17+C17)*100</f>
        <v>17.615658362989322</v>
      </c>
      <c r="S17" s="40">
        <f t="shared" ref="S17:S23" si="14">G17/(G17+C17+D17+E17+F17)*100</f>
        <v>24.288256227758005</v>
      </c>
      <c r="T17" s="35">
        <f t="shared" ref="T17:T23" si="15">H17/(H17+I17+J17+K17+L17)*100</f>
        <v>43.137254901960787</v>
      </c>
      <c r="U17" s="13">
        <f t="shared" ref="U17:U23" si="16">I17/(I17+J17+K17+L17+H17)*100</f>
        <v>37.254901960784316</v>
      </c>
      <c r="V17" s="13">
        <f t="shared" ref="V17:V23" si="17">J17/(J17+K17+L17+H17+I17)*100</f>
        <v>11.76470588235294</v>
      </c>
      <c r="W17" s="13">
        <f t="shared" ref="W17:W23" si="18">K17/(K17+L17+J17+I17+H17)*100</f>
        <v>3.9215686274509802</v>
      </c>
      <c r="X17" s="13">
        <f t="shared" ref="X17:X23" si="19">L17/(L17+H17+I17+J17+K17)*100</f>
        <v>3.9215686274509802</v>
      </c>
    </row>
    <row r="18" spans="2:24">
      <c r="B18" s="9" t="s">
        <v>55</v>
      </c>
      <c r="C18" s="10">
        <v>46</v>
      </c>
      <c r="D18" s="10">
        <v>103</v>
      </c>
      <c r="E18" s="10">
        <v>94</v>
      </c>
      <c r="F18" s="10">
        <v>65</v>
      </c>
      <c r="G18" s="28">
        <v>70</v>
      </c>
      <c r="H18" s="33">
        <v>1</v>
      </c>
      <c r="I18" s="10">
        <v>0</v>
      </c>
      <c r="J18" s="10">
        <v>0</v>
      </c>
      <c r="K18" s="10">
        <v>0</v>
      </c>
      <c r="L18" s="10">
        <v>0</v>
      </c>
      <c r="N18" s="9" t="s">
        <v>55</v>
      </c>
      <c r="O18" s="13">
        <f t="shared" si="10"/>
        <v>12.169312169312169</v>
      </c>
      <c r="P18" s="13">
        <f t="shared" si="11"/>
        <v>27.24867724867725</v>
      </c>
      <c r="Q18" s="13">
        <f t="shared" si="12"/>
        <v>24.867724867724867</v>
      </c>
      <c r="R18" s="13">
        <f t="shared" si="13"/>
        <v>17.195767195767196</v>
      </c>
      <c r="S18" s="40">
        <f t="shared" si="14"/>
        <v>18.518518518518519</v>
      </c>
      <c r="T18" s="35">
        <f t="shared" si="15"/>
        <v>100</v>
      </c>
      <c r="U18" s="13">
        <f t="shared" si="16"/>
        <v>0</v>
      </c>
      <c r="V18" s="13">
        <f t="shared" si="17"/>
        <v>0</v>
      </c>
      <c r="W18" s="13">
        <f t="shared" si="18"/>
        <v>0</v>
      </c>
      <c r="X18" s="13">
        <f t="shared" si="19"/>
        <v>0</v>
      </c>
    </row>
    <row r="19" spans="2:24">
      <c r="B19" s="9" t="s">
        <v>56</v>
      </c>
      <c r="C19" s="10">
        <v>83</v>
      </c>
      <c r="D19" s="10">
        <v>220</v>
      </c>
      <c r="E19" s="10">
        <v>326</v>
      </c>
      <c r="F19" s="10">
        <v>215</v>
      </c>
      <c r="G19" s="28">
        <v>403</v>
      </c>
      <c r="H19" s="33">
        <v>39</v>
      </c>
      <c r="I19" s="10">
        <v>37</v>
      </c>
      <c r="J19" s="10">
        <v>15</v>
      </c>
      <c r="K19" s="10">
        <v>4</v>
      </c>
      <c r="L19" s="10">
        <v>3</v>
      </c>
      <c r="N19" s="9" t="s">
        <v>56</v>
      </c>
      <c r="O19" s="13">
        <f t="shared" si="10"/>
        <v>6.6559743384121894</v>
      </c>
      <c r="P19" s="13">
        <f t="shared" si="11"/>
        <v>17.642341619887731</v>
      </c>
      <c r="Q19" s="13">
        <f t="shared" si="12"/>
        <v>26.142742582197275</v>
      </c>
      <c r="R19" s="13">
        <f t="shared" si="13"/>
        <v>17.241379310344829</v>
      </c>
      <c r="S19" s="40">
        <f t="shared" si="14"/>
        <v>32.317562149157979</v>
      </c>
      <c r="T19" s="35">
        <f t="shared" si="15"/>
        <v>39.795918367346935</v>
      </c>
      <c r="U19" s="13">
        <f t="shared" si="16"/>
        <v>37.755102040816325</v>
      </c>
      <c r="V19" s="13">
        <f t="shared" si="17"/>
        <v>15.306122448979592</v>
      </c>
      <c r="W19" s="13">
        <f t="shared" si="18"/>
        <v>4.0816326530612246</v>
      </c>
      <c r="X19" s="13">
        <f t="shared" si="19"/>
        <v>3.0612244897959182</v>
      </c>
    </row>
    <row r="20" spans="2:24">
      <c r="B20" s="9" t="s">
        <v>57</v>
      </c>
      <c r="C20" s="10">
        <v>13</v>
      </c>
      <c r="D20" s="10">
        <v>22</v>
      </c>
      <c r="E20" s="10">
        <v>32</v>
      </c>
      <c r="F20" s="10">
        <v>20</v>
      </c>
      <c r="G20" s="28">
        <v>56</v>
      </c>
      <c r="H20" s="33">
        <v>1</v>
      </c>
      <c r="I20" s="10">
        <v>2</v>
      </c>
      <c r="J20" s="10">
        <v>0</v>
      </c>
      <c r="K20" s="10">
        <v>0</v>
      </c>
      <c r="L20" s="10">
        <v>0</v>
      </c>
      <c r="N20" s="9" t="s">
        <v>57</v>
      </c>
      <c r="O20" s="13">
        <f t="shared" si="10"/>
        <v>9.0909090909090917</v>
      </c>
      <c r="P20" s="13">
        <f t="shared" si="11"/>
        <v>15.384615384615385</v>
      </c>
      <c r="Q20" s="13">
        <f t="shared" si="12"/>
        <v>22.377622377622377</v>
      </c>
      <c r="R20" s="13">
        <f t="shared" si="13"/>
        <v>13.986013986013987</v>
      </c>
      <c r="S20" s="40">
        <f t="shared" si="14"/>
        <v>39.16083916083916</v>
      </c>
      <c r="T20" s="35">
        <f t="shared" si="15"/>
        <v>33.333333333333329</v>
      </c>
      <c r="U20" s="13">
        <f t="shared" si="16"/>
        <v>66.666666666666657</v>
      </c>
      <c r="V20" s="13">
        <f t="shared" si="17"/>
        <v>0</v>
      </c>
      <c r="W20" s="13">
        <f t="shared" si="18"/>
        <v>0</v>
      </c>
      <c r="X20" s="13">
        <f t="shared" si="19"/>
        <v>0</v>
      </c>
    </row>
    <row r="21" spans="2:24">
      <c r="B21" s="9" t="s">
        <v>58</v>
      </c>
      <c r="C21" s="10">
        <v>10</v>
      </c>
      <c r="D21" s="10">
        <v>21</v>
      </c>
      <c r="E21" s="10">
        <v>22</v>
      </c>
      <c r="F21" s="10">
        <v>32</v>
      </c>
      <c r="G21" s="28">
        <v>215</v>
      </c>
      <c r="H21" s="33">
        <v>0</v>
      </c>
      <c r="I21" s="10">
        <v>1</v>
      </c>
      <c r="J21" s="10">
        <v>0</v>
      </c>
      <c r="K21" s="10">
        <v>0</v>
      </c>
      <c r="L21" s="10">
        <v>1</v>
      </c>
      <c r="N21" s="9" t="s">
        <v>58</v>
      </c>
      <c r="O21" s="13">
        <f t="shared" si="10"/>
        <v>3.3333333333333335</v>
      </c>
      <c r="P21" s="13">
        <f t="shared" si="11"/>
        <v>7.0000000000000009</v>
      </c>
      <c r="Q21" s="13">
        <f t="shared" si="12"/>
        <v>7.333333333333333</v>
      </c>
      <c r="R21" s="13">
        <f t="shared" si="13"/>
        <v>10.666666666666668</v>
      </c>
      <c r="S21" s="40">
        <f t="shared" si="14"/>
        <v>71.666666666666671</v>
      </c>
      <c r="T21" s="35">
        <f t="shared" si="15"/>
        <v>0</v>
      </c>
      <c r="U21" s="13">
        <f t="shared" si="16"/>
        <v>50</v>
      </c>
      <c r="V21" s="13">
        <f t="shared" si="17"/>
        <v>0</v>
      </c>
      <c r="W21" s="13">
        <f t="shared" si="18"/>
        <v>0</v>
      </c>
      <c r="X21" s="13">
        <f t="shared" si="19"/>
        <v>50</v>
      </c>
    </row>
    <row r="22" spans="2:24">
      <c r="B22" s="9" t="s">
        <v>59</v>
      </c>
      <c r="C22" s="10">
        <v>18</v>
      </c>
      <c r="D22" s="10">
        <v>33</v>
      </c>
      <c r="E22" s="10">
        <v>32</v>
      </c>
      <c r="F22" s="10">
        <v>25</v>
      </c>
      <c r="G22" s="28">
        <v>42</v>
      </c>
      <c r="H22" s="33">
        <v>1</v>
      </c>
      <c r="I22" s="10">
        <v>1</v>
      </c>
      <c r="J22" s="10">
        <v>0</v>
      </c>
      <c r="K22" s="10">
        <v>0</v>
      </c>
      <c r="L22" s="10">
        <v>0</v>
      </c>
      <c r="N22" s="9" t="s">
        <v>59</v>
      </c>
      <c r="O22" s="13">
        <f t="shared" si="10"/>
        <v>12</v>
      </c>
      <c r="P22" s="13">
        <f t="shared" si="11"/>
        <v>22</v>
      </c>
      <c r="Q22" s="13">
        <f t="shared" si="12"/>
        <v>21.333333333333336</v>
      </c>
      <c r="R22" s="13">
        <f>F22/(F22+G22+E22+D22+C22)*100</f>
        <v>16.666666666666664</v>
      </c>
      <c r="S22" s="40">
        <f t="shared" si="14"/>
        <v>28.000000000000004</v>
      </c>
      <c r="T22" s="35">
        <f t="shared" si="15"/>
        <v>50</v>
      </c>
      <c r="U22" s="13">
        <f t="shared" si="16"/>
        <v>50</v>
      </c>
      <c r="V22" s="13">
        <f t="shared" si="17"/>
        <v>0</v>
      </c>
      <c r="W22" s="13">
        <f t="shared" si="18"/>
        <v>0</v>
      </c>
      <c r="X22" s="13">
        <f t="shared" si="19"/>
        <v>0</v>
      </c>
    </row>
    <row r="23" spans="2:24">
      <c r="B23" s="9" t="s">
        <v>60</v>
      </c>
      <c r="C23" s="10">
        <v>49</v>
      </c>
      <c r="D23" s="10">
        <v>104</v>
      </c>
      <c r="E23" s="10">
        <v>151</v>
      </c>
      <c r="F23" s="10">
        <v>90</v>
      </c>
      <c r="G23" s="28">
        <v>241</v>
      </c>
      <c r="H23" s="33">
        <v>6</v>
      </c>
      <c r="I23" s="10">
        <v>2</v>
      </c>
      <c r="J23" s="10">
        <v>2</v>
      </c>
      <c r="K23" s="10">
        <v>0</v>
      </c>
      <c r="L23" s="10">
        <v>1</v>
      </c>
      <c r="N23" s="9" t="s">
        <v>60</v>
      </c>
      <c r="O23" s="13">
        <f>C23/(C23+D23+E23+F23+G23)*100</f>
        <v>7.7165354330708658</v>
      </c>
      <c r="P23" s="13">
        <f t="shared" si="11"/>
        <v>16.377952755905511</v>
      </c>
      <c r="Q23" s="13">
        <f t="shared" si="12"/>
        <v>23.779527559055119</v>
      </c>
      <c r="R23" s="13">
        <f t="shared" si="13"/>
        <v>14.173228346456693</v>
      </c>
      <c r="S23" s="40">
        <f t="shared" si="14"/>
        <v>37.952755905511808</v>
      </c>
      <c r="T23" s="35">
        <f t="shared" si="15"/>
        <v>54.54545454545454</v>
      </c>
      <c r="U23" s="13">
        <f t="shared" si="16"/>
        <v>18.181818181818183</v>
      </c>
      <c r="V23" s="13">
        <f t="shared" si="17"/>
        <v>18.181818181818183</v>
      </c>
      <c r="W23" s="13">
        <f t="shared" si="18"/>
        <v>0</v>
      </c>
      <c r="X23" s="13">
        <f t="shared" si="19"/>
        <v>9.0909090909090917</v>
      </c>
    </row>
    <row r="24" spans="2:24">
      <c r="B24" s="4" t="s">
        <v>104</v>
      </c>
      <c r="C24" s="19"/>
      <c r="D24" s="19"/>
      <c r="E24" s="19"/>
      <c r="G24" s="4"/>
      <c r="H24" s="4"/>
      <c r="I24" s="79"/>
      <c r="J24" s="79"/>
      <c r="L24" s="4"/>
      <c r="N24" s="4" t="s">
        <v>104</v>
      </c>
      <c r="O24" s="19"/>
      <c r="P24" s="19"/>
      <c r="Q24" s="19"/>
      <c r="S24" s="4"/>
      <c r="T24" s="4"/>
      <c r="U24" s="79"/>
      <c r="V24" s="79"/>
      <c r="X24" s="4"/>
    </row>
    <row r="25" spans="2:24">
      <c r="B25" s="9" t="s">
        <v>105</v>
      </c>
      <c r="C25" s="10">
        <v>235</v>
      </c>
      <c r="D25" s="10">
        <v>533</v>
      </c>
      <c r="E25" s="10">
        <v>695</v>
      </c>
      <c r="F25" s="10">
        <v>445</v>
      </c>
      <c r="G25" s="28">
        <v>1008</v>
      </c>
      <c r="H25" s="33">
        <v>58</v>
      </c>
      <c r="I25" s="10">
        <v>48</v>
      </c>
      <c r="J25" s="10">
        <v>19</v>
      </c>
      <c r="K25" s="10">
        <v>5</v>
      </c>
      <c r="L25" s="10">
        <v>5</v>
      </c>
      <c r="N25" s="9" t="s">
        <v>105</v>
      </c>
      <c r="O25" s="85">
        <f t="shared" ref="O25:O26" si="20">C25/(C25+D25+E25+F25+G25)*100</f>
        <v>8.058984910836763</v>
      </c>
      <c r="P25" s="85">
        <f t="shared" ref="P25:P26" si="21">D25/(D25+E25+F25+G25+C25)*100</f>
        <v>18.27846364883402</v>
      </c>
      <c r="Q25" s="85">
        <f t="shared" ref="Q25:Q26" si="22">E25/(E25+F25+G25+C25+D25)*100</f>
        <v>23.834019204389577</v>
      </c>
      <c r="R25" s="85">
        <f t="shared" ref="R25:R26" si="23">F25/(F25+G25+E25+D25+C25)*100</f>
        <v>15.260631001371742</v>
      </c>
      <c r="S25" s="87">
        <f t="shared" ref="S25:S26" si="24">G25/(G25+C25+D25+E25+F25)*100</f>
        <v>34.567901234567898</v>
      </c>
      <c r="T25" s="88">
        <f t="shared" ref="T25:T26" si="25">H25/(H25+I25+J25+K25+L25)*100</f>
        <v>42.962962962962962</v>
      </c>
      <c r="U25" s="85">
        <f t="shared" ref="U25:U26" si="26">I25/(I25+J25+K25+L25+H25)*100</f>
        <v>35.555555555555557</v>
      </c>
      <c r="V25" s="85">
        <f t="shared" ref="V25:V26" si="27">J25/(J25+K25+L25+H25+I25)*100</f>
        <v>14.074074074074074</v>
      </c>
      <c r="W25" s="85">
        <f t="shared" ref="W25:W26" si="28">K25/(K25+L25+J25+I25+H25)*100</f>
        <v>3.7037037037037033</v>
      </c>
      <c r="X25" s="85">
        <f t="shared" ref="X25:X26" si="29">L25/(L25+H25+I25+J25+K25)*100</f>
        <v>3.7037037037037033</v>
      </c>
    </row>
    <row r="26" spans="2:24">
      <c r="B26" s="9" t="s">
        <v>106</v>
      </c>
      <c r="C26" s="10">
        <v>92</v>
      </c>
      <c r="D26" s="10">
        <v>207</v>
      </c>
      <c r="E26" s="10">
        <v>270</v>
      </c>
      <c r="F26" s="10">
        <v>200</v>
      </c>
      <c r="G26" s="28">
        <v>292</v>
      </c>
      <c r="H26" s="33">
        <v>12</v>
      </c>
      <c r="I26" s="10">
        <v>14</v>
      </c>
      <c r="J26" s="10">
        <v>4</v>
      </c>
      <c r="K26" s="10">
        <v>1</v>
      </c>
      <c r="L26" s="10">
        <v>2</v>
      </c>
      <c r="N26" s="9" t="s">
        <v>106</v>
      </c>
      <c r="O26" s="85">
        <f t="shared" si="20"/>
        <v>8.6710650329877481</v>
      </c>
      <c r="P26" s="85">
        <f t="shared" si="21"/>
        <v>19.509896324222431</v>
      </c>
      <c r="Q26" s="85">
        <f t="shared" si="22"/>
        <v>25.447690857681433</v>
      </c>
      <c r="R26" s="85">
        <f t="shared" si="23"/>
        <v>18.850141376060321</v>
      </c>
      <c r="S26" s="87">
        <f t="shared" si="24"/>
        <v>27.521206409048066</v>
      </c>
      <c r="T26" s="88">
        <f t="shared" si="25"/>
        <v>36.363636363636367</v>
      </c>
      <c r="U26" s="85">
        <f t="shared" si="26"/>
        <v>42.424242424242422</v>
      </c>
      <c r="V26" s="85">
        <f t="shared" si="27"/>
        <v>12.121212121212121</v>
      </c>
      <c r="W26" s="85">
        <f t="shared" si="28"/>
        <v>3.0303030303030303</v>
      </c>
      <c r="X26" s="85">
        <f t="shared" si="29"/>
        <v>6.0606060606060606</v>
      </c>
    </row>
  </sheetData>
  <mergeCells count="7">
    <mergeCell ref="G2:H2"/>
    <mergeCell ref="T7:X7"/>
    <mergeCell ref="O7:S7"/>
    <mergeCell ref="B7:B8"/>
    <mergeCell ref="C7:G7"/>
    <mergeCell ref="H7:L7"/>
    <mergeCell ref="N7:N8"/>
  </mergeCells>
  <hyperlinks>
    <hyperlink ref="B3" location="Índice!A1" display="voltar"/>
  </hyperlinks>
  <pageMargins left="0.70866141732283472" right="0.70866141732283472" top="0.74803149606299213" bottom="0.74803149606299213" header="0.31496062992125984" footer="0.31496062992125984"/>
  <pageSetup paperSize="9" scale="79" orientation="landscape" verticalDpi="0" r:id="rId1"/>
  <colBreaks count="1" manualBreakCount="1">
    <brk id="12" max="1048575" man="1"/>
  </colBreaks>
</worksheet>
</file>

<file path=xl/worksheets/sheet6.xml><?xml version="1.0" encoding="utf-8"?>
<worksheet xmlns="http://schemas.openxmlformats.org/spreadsheetml/2006/main" xmlns:r="http://schemas.openxmlformats.org/officeDocument/2006/relationships">
  <dimension ref="A1:AR26"/>
  <sheetViews>
    <sheetView showGridLines="0" topLeftCell="B1" zoomScaleNormal="100" workbookViewId="0">
      <selection activeCell="D38" sqref="D38"/>
    </sheetView>
  </sheetViews>
  <sheetFormatPr defaultRowHeight="15"/>
  <cols>
    <col min="1" max="1" width="3.42578125" customWidth="1"/>
    <col min="2" max="2" width="28.28515625" customWidth="1"/>
    <col min="3" max="22" width="11.7109375" customWidth="1"/>
    <col min="23" max="23" width="3.42578125" customWidth="1"/>
    <col min="24" max="24" width="27.7109375" customWidth="1"/>
    <col min="25" max="44" width="8.7109375" customWidth="1"/>
  </cols>
  <sheetData>
    <row r="1" spans="1:44" ht="18">
      <c r="B1" s="1" t="s">
        <v>74</v>
      </c>
    </row>
    <row r="2" spans="1:44" ht="18">
      <c r="A2" s="74"/>
      <c r="B2" s="1" t="s">
        <v>109</v>
      </c>
      <c r="G2" s="99" t="s">
        <v>118</v>
      </c>
      <c r="H2" s="99"/>
    </row>
    <row r="3" spans="1:44">
      <c r="B3" s="77" t="s">
        <v>77</v>
      </c>
    </row>
    <row r="4" spans="1:44" ht="18" customHeight="1">
      <c r="B4" s="1" t="s">
        <v>82</v>
      </c>
      <c r="C4" s="1"/>
      <c r="D4" s="1"/>
      <c r="E4" s="1"/>
      <c r="F4" s="1"/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</row>
    <row r="5" spans="1:44" ht="4.5" customHeight="1"/>
    <row r="6" spans="1:44" ht="15" customHeight="1">
      <c r="B6" s="20" t="s">
        <v>71</v>
      </c>
      <c r="X6" s="2" t="s">
        <v>72</v>
      </c>
    </row>
    <row r="7" spans="1:44">
      <c r="B7" s="113" t="s">
        <v>0</v>
      </c>
      <c r="C7" s="113" t="s">
        <v>22</v>
      </c>
      <c r="D7" s="113"/>
      <c r="E7" s="113"/>
      <c r="F7" s="113"/>
      <c r="G7" s="114"/>
      <c r="H7" s="117" t="s">
        <v>23</v>
      </c>
      <c r="I7" s="113"/>
      <c r="J7" s="113"/>
      <c r="K7" s="113"/>
      <c r="L7" s="126"/>
      <c r="M7" s="127" t="s">
        <v>24</v>
      </c>
      <c r="N7" s="113"/>
      <c r="O7" s="113"/>
      <c r="P7" s="113"/>
      <c r="Q7" s="128"/>
      <c r="R7" s="112" t="s">
        <v>25</v>
      </c>
      <c r="S7" s="113"/>
      <c r="T7" s="113"/>
      <c r="U7" s="113"/>
      <c r="V7" s="113"/>
      <c r="X7" s="118" t="s">
        <v>0</v>
      </c>
      <c r="Y7" s="116" t="s">
        <v>22</v>
      </c>
      <c r="Z7" s="120"/>
      <c r="AA7" s="120"/>
      <c r="AB7" s="120"/>
      <c r="AC7" s="121"/>
      <c r="AD7" s="122" t="s">
        <v>23</v>
      </c>
      <c r="AE7" s="120"/>
      <c r="AF7" s="120"/>
      <c r="AG7" s="120"/>
      <c r="AH7" s="123"/>
      <c r="AI7" s="124" t="s">
        <v>24</v>
      </c>
      <c r="AJ7" s="120"/>
      <c r="AK7" s="120"/>
      <c r="AL7" s="120"/>
      <c r="AM7" s="125"/>
      <c r="AN7" s="120" t="s">
        <v>25</v>
      </c>
      <c r="AO7" s="120"/>
      <c r="AP7" s="120"/>
      <c r="AQ7" s="120"/>
      <c r="AR7" s="112"/>
    </row>
    <row r="8" spans="1:44" ht="22.5">
      <c r="B8" s="115"/>
      <c r="C8" s="23" t="s">
        <v>26</v>
      </c>
      <c r="D8" s="23" t="s">
        <v>27</v>
      </c>
      <c r="E8" s="23" t="s">
        <v>28</v>
      </c>
      <c r="F8" s="23" t="s">
        <v>29</v>
      </c>
      <c r="G8" s="36" t="s">
        <v>30</v>
      </c>
      <c r="H8" s="29" t="s">
        <v>26</v>
      </c>
      <c r="I8" s="23" t="s">
        <v>27</v>
      </c>
      <c r="J8" s="23" t="s">
        <v>28</v>
      </c>
      <c r="K8" s="23" t="s">
        <v>29</v>
      </c>
      <c r="L8" s="41" t="s">
        <v>30</v>
      </c>
      <c r="M8" s="49" t="s">
        <v>26</v>
      </c>
      <c r="N8" s="23" t="s">
        <v>27</v>
      </c>
      <c r="O8" s="23" t="s">
        <v>28</v>
      </c>
      <c r="P8" s="23" t="s">
        <v>29</v>
      </c>
      <c r="Q8" s="50" t="s">
        <v>30</v>
      </c>
      <c r="R8" s="21" t="s">
        <v>26</v>
      </c>
      <c r="S8" s="14" t="s">
        <v>27</v>
      </c>
      <c r="T8" s="14" t="s">
        <v>28</v>
      </c>
      <c r="U8" s="14" t="s">
        <v>29</v>
      </c>
      <c r="V8" s="14" t="s">
        <v>30</v>
      </c>
      <c r="X8" s="119"/>
      <c r="Y8" s="23" t="s">
        <v>26</v>
      </c>
      <c r="Z8" s="23" t="s">
        <v>27</v>
      </c>
      <c r="AA8" s="23" t="s">
        <v>28</v>
      </c>
      <c r="AB8" s="23" t="s">
        <v>29</v>
      </c>
      <c r="AC8" s="36" t="s">
        <v>30</v>
      </c>
      <c r="AD8" s="29" t="s">
        <v>26</v>
      </c>
      <c r="AE8" s="23" t="s">
        <v>27</v>
      </c>
      <c r="AF8" s="23" t="s">
        <v>28</v>
      </c>
      <c r="AG8" s="23" t="s">
        <v>29</v>
      </c>
      <c r="AH8" s="41" t="s">
        <v>30</v>
      </c>
      <c r="AI8" s="49" t="s">
        <v>26</v>
      </c>
      <c r="AJ8" s="23" t="s">
        <v>27</v>
      </c>
      <c r="AK8" s="23" t="s">
        <v>28</v>
      </c>
      <c r="AL8" s="23" t="s">
        <v>29</v>
      </c>
      <c r="AM8" s="50" t="s">
        <v>30</v>
      </c>
      <c r="AN8" s="21" t="s">
        <v>26</v>
      </c>
      <c r="AO8" s="23" t="s">
        <v>27</v>
      </c>
      <c r="AP8" s="23" t="s">
        <v>28</v>
      </c>
      <c r="AQ8" s="23" t="s">
        <v>29</v>
      </c>
      <c r="AR8" s="23" t="s">
        <v>30</v>
      </c>
    </row>
    <row r="9" spans="1:44">
      <c r="B9" s="4" t="s">
        <v>4</v>
      </c>
      <c r="C9" s="5"/>
      <c r="D9" s="5"/>
      <c r="E9" s="5"/>
      <c r="F9" s="5"/>
      <c r="G9" s="37"/>
      <c r="H9" s="30"/>
      <c r="I9" s="5"/>
      <c r="J9" s="5"/>
      <c r="K9" s="5"/>
      <c r="L9" s="42"/>
      <c r="M9" s="51"/>
      <c r="N9" s="5"/>
      <c r="O9" s="5"/>
      <c r="P9" s="5"/>
      <c r="Q9" s="52"/>
      <c r="R9" s="5"/>
      <c r="S9" s="5"/>
      <c r="T9" s="5"/>
      <c r="U9" s="5"/>
      <c r="V9" s="5"/>
      <c r="X9" s="4" t="s">
        <v>4</v>
      </c>
      <c r="Y9" s="5"/>
      <c r="Z9" s="5"/>
      <c r="AA9" s="5"/>
      <c r="AB9" s="5"/>
      <c r="AC9" s="37"/>
      <c r="AD9" s="30"/>
      <c r="AE9" s="5"/>
      <c r="AF9" s="5"/>
      <c r="AG9" s="5"/>
      <c r="AH9" s="42"/>
      <c r="AI9" s="51"/>
      <c r="AJ9" s="5"/>
      <c r="AK9" s="5"/>
      <c r="AL9" s="5"/>
      <c r="AM9" s="52"/>
      <c r="AN9" s="5"/>
      <c r="AO9" s="5"/>
      <c r="AP9" s="5"/>
      <c r="AQ9" s="5"/>
      <c r="AR9" s="5"/>
    </row>
    <row r="10" spans="1:44">
      <c r="B10" s="6" t="s">
        <v>4</v>
      </c>
      <c r="C10" s="7">
        <v>2938</v>
      </c>
      <c r="D10" s="7">
        <v>663</v>
      </c>
      <c r="E10" s="7">
        <v>132</v>
      </c>
      <c r="F10" s="7">
        <v>95</v>
      </c>
      <c r="G10" s="61">
        <v>149</v>
      </c>
      <c r="H10" s="31">
        <v>385</v>
      </c>
      <c r="I10" s="7">
        <v>962</v>
      </c>
      <c r="J10" s="7">
        <v>1369</v>
      </c>
      <c r="K10" s="7">
        <v>135</v>
      </c>
      <c r="L10" s="64">
        <v>1126</v>
      </c>
      <c r="M10" s="67">
        <v>1182</v>
      </c>
      <c r="N10" s="7">
        <v>1146</v>
      </c>
      <c r="O10" s="7">
        <v>712</v>
      </c>
      <c r="P10" s="7">
        <v>168</v>
      </c>
      <c r="Q10" s="68">
        <v>769</v>
      </c>
      <c r="R10" s="59">
        <v>3092</v>
      </c>
      <c r="S10" s="7">
        <v>436</v>
      </c>
      <c r="T10" s="7">
        <v>123</v>
      </c>
      <c r="U10" s="7">
        <v>70</v>
      </c>
      <c r="V10" s="7">
        <v>256</v>
      </c>
      <c r="X10" s="6" t="s">
        <v>4</v>
      </c>
      <c r="Y10" s="11">
        <f>C10/(C10+D10+E10+F10+G10)*100</f>
        <v>73.874779984913246</v>
      </c>
      <c r="Z10" s="11">
        <f>D10/(D10+E10+F10+G10+C10)*100</f>
        <v>16.670857430223787</v>
      </c>
      <c r="AA10" s="11">
        <f>E10/(E10+F10+G10+D10+C10)*100</f>
        <v>3.319084737239125</v>
      </c>
      <c r="AB10" s="11">
        <f>F10/(F10+G10+E10+D10+C10)*100</f>
        <v>2.388735227558461</v>
      </c>
      <c r="AC10" s="38">
        <f>G10/(G10+F10+E10+D10+C10)*100</f>
        <v>3.7465426200653762</v>
      </c>
      <c r="AD10" s="43">
        <f>H10/(H10+I10+J10+K10+L10)*100</f>
        <v>9.6806638169474475</v>
      </c>
      <c r="AE10" s="11">
        <f>I10/(I10+J10+K10+L10+H10)*100</f>
        <v>24.189087251697259</v>
      </c>
      <c r="AF10" s="11">
        <f>J10/(J10+K10+L10+I10+H10)*100</f>
        <v>34.422931858184562</v>
      </c>
      <c r="AG10" s="11">
        <f>K10/(K10+L10+J10+I10+H10)*100</f>
        <v>3.3945184812672871</v>
      </c>
      <c r="AH10" s="44">
        <f>L10/(L10+K10+J10+I10+H10)*100</f>
        <v>28.312798591903444</v>
      </c>
      <c r="AI10" s="53">
        <f>M10/(M10+N10+O10+P10+Q10)*100</f>
        <v>29.720895147095799</v>
      </c>
      <c r="AJ10" s="11">
        <f>N10/(N10+O10+P10+Q10+M10)*100</f>
        <v>28.815690218757855</v>
      </c>
      <c r="AK10" s="11">
        <f>O10/(O10+P10+Q10+N10+M10)*100</f>
        <v>17.902941916017099</v>
      </c>
      <c r="AL10" s="11">
        <f>P10/(P10+Q10+O10+N10+M10)*100</f>
        <v>4.2242896655770679</v>
      </c>
      <c r="AM10" s="54">
        <f>Q10/(Q10+P10+O10+N10+M10)*100</f>
        <v>19.336183052552176</v>
      </c>
      <c r="AN10" s="34">
        <f>R10/(R10+S10+T10+U10+V10)*100</f>
        <v>77.747045511692221</v>
      </c>
      <c r="AO10" s="11">
        <f>S10/(S10+T10+U10+V10+R10)*100</f>
        <v>10.963037465426201</v>
      </c>
      <c r="AP10" s="11">
        <f>T10/(T10+U10+V10+S10+R10)*100</f>
        <v>3.0927835051546393</v>
      </c>
      <c r="AQ10" s="11">
        <f>U10/(U10+V10+T10+S10+R10)*100</f>
        <v>1.760120693990445</v>
      </c>
      <c r="AR10" s="11">
        <f>V10/(V10+U10+T10+S10+R10)*100</f>
        <v>6.4370128237364845</v>
      </c>
    </row>
    <row r="11" spans="1:44">
      <c r="B11" s="4" t="s">
        <v>5</v>
      </c>
      <c r="C11" s="8"/>
      <c r="D11" s="8"/>
      <c r="E11" s="8"/>
      <c r="F11" s="8"/>
      <c r="G11" s="62"/>
      <c r="H11" s="32"/>
      <c r="I11" s="8"/>
      <c r="J11" s="8"/>
      <c r="K11" s="8"/>
      <c r="L11" s="65"/>
      <c r="M11" s="69"/>
      <c r="N11" s="8"/>
      <c r="O11" s="8"/>
      <c r="P11" s="8"/>
      <c r="Q11" s="70"/>
      <c r="R11" s="8"/>
      <c r="S11" s="8"/>
      <c r="T11" s="8"/>
      <c r="U11" s="8"/>
      <c r="V11" s="8"/>
      <c r="X11" s="4" t="s">
        <v>5</v>
      </c>
      <c r="Y11" s="12"/>
      <c r="Z11" s="12"/>
      <c r="AA11" s="12"/>
      <c r="AB11" s="12"/>
      <c r="AC11" s="39"/>
      <c r="AD11" s="45"/>
      <c r="AE11" s="12"/>
      <c r="AF11" s="12"/>
      <c r="AG11" s="12"/>
      <c r="AH11" s="46"/>
      <c r="AI11" s="55"/>
      <c r="AJ11" s="12"/>
      <c r="AK11" s="12"/>
      <c r="AL11" s="12"/>
      <c r="AM11" s="56"/>
      <c r="AN11" s="12"/>
      <c r="AO11" s="12"/>
      <c r="AP11" s="12"/>
      <c r="AQ11" s="12"/>
      <c r="AR11" s="12"/>
    </row>
    <row r="12" spans="1:44">
      <c r="B12" s="9" t="s">
        <v>6</v>
      </c>
      <c r="C12" s="10">
        <v>629</v>
      </c>
      <c r="D12" s="10">
        <v>88</v>
      </c>
      <c r="E12" s="10">
        <v>12</v>
      </c>
      <c r="F12" s="10">
        <v>18</v>
      </c>
      <c r="G12" s="63">
        <v>27</v>
      </c>
      <c r="H12" s="33">
        <v>86</v>
      </c>
      <c r="I12" s="10">
        <v>130</v>
      </c>
      <c r="J12" s="10">
        <v>235</v>
      </c>
      <c r="K12" s="10">
        <v>18</v>
      </c>
      <c r="L12" s="66">
        <v>305</v>
      </c>
      <c r="M12" s="71">
        <v>241</v>
      </c>
      <c r="N12" s="10">
        <v>169</v>
      </c>
      <c r="O12" s="10">
        <v>129</v>
      </c>
      <c r="P12" s="10">
        <v>34</v>
      </c>
      <c r="Q12" s="72">
        <v>201</v>
      </c>
      <c r="R12" s="60">
        <v>602</v>
      </c>
      <c r="S12" s="10">
        <v>78</v>
      </c>
      <c r="T12" s="10">
        <v>18</v>
      </c>
      <c r="U12" s="10">
        <v>12</v>
      </c>
      <c r="V12" s="10">
        <v>64</v>
      </c>
      <c r="X12" s="9" t="s">
        <v>6</v>
      </c>
      <c r="Y12" s="13">
        <f t="shared" ref="Y12:Y23" si="0">C12/(C12+D12+E12+F12+G12)*100</f>
        <v>81.26614987080103</v>
      </c>
      <c r="Z12" s="13">
        <f t="shared" ref="Z12:Z23" si="1">D12/(D12+E12+F12+G12+C12)*100</f>
        <v>11.369509043927648</v>
      </c>
      <c r="AA12" s="13">
        <f t="shared" ref="AA12:AA23" si="2">E12/(E12+F12+G12+D12+C12)*100</f>
        <v>1.5503875968992249</v>
      </c>
      <c r="AB12" s="13">
        <f t="shared" ref="AB12:AB23" si="3">F12/(F12+G12+E12+D12+C12)*100</f>
        <v>2.3255813953488373</v>
      </c>
      <c r="AC12" s="40">
        <f t="shared" ref="AC12:AC23" si="4">G12/(G12+F12+E12+D12+C12)*100</f>
        <v>3.4883720930232558</v>
      </c>
      <c r="AD12" s="47">
        <f t="shared" ref="AD12:AD23" si="5">H12/(H12+I12+J12+K12+L12)*100</f>
        <v>11.111111111111111</v>
      </c>
      <c r="AE12" s="13">
        <f t="shared" ref="AE12:AE23" si="6">I12/(I12+J12+K12+L12+H12)*100</f>
        <v>16.795865633074936</v>
      </c>
      <c r="AF12" s="13">
        <f t="shared" ref="AF12:AF23" si="7">J12/(J12+K12+L12+I12+H12)*100</f>
        <v>30.361757105943155</v>
      </c>
      <c r="AG12" s="13">
        <f t="shared" ref="AG12:AG23" si="8">K12/(K12+L12+J12+I12+H12)*100</f>
        <v>2.3255813953488373</v>
      </c>
      <c r="AH12" s="48">
        <f t="shared" ref="AH12:AH23" si="9">L12/(L12+K12+J12+I12+H12)*100</f>
        <v>39.405684754521964</v>
      </c>
      <c r="AI12" s="57">
        <f t="shared" ref="AI12:AI23" si="10">M12/(M12+N12+O12+P12+Q12)*100</f>
        <v>31.136950904392762</v>
      </c>
      <c r="AJ12" s="13">
        <f t="shared" ref="AJ12:AJ23" si="11">N12/(N12+O12+P12+Q12+M12)*100</f>
        <v>21.834625322997418</v>
      </c>
      <c r="AK12" s="13">
        <f t="shared" ref="AK12:AK23" si="12">O12/(O12+P12+Q12+N12+M12)*100</f>
        <v>16.666666666666664</v>
      </c>
      <c r="AL12" s="13">
        <f t="shared" ref="AL12:AL23" si="13">P12/(P12+Q12+O12+N12+M12)*100</f>
        <v>4.3927648578811365</v>
      </c>
      <c r="AM12" s="58">
        <f t="shared" ref="AM12:AM23" si="14">Q12/(Q12+P12+O12+N12+M12)*100</f>
        <v>25.968992248062015</v>
      </c>
      <c r="AN12" s="35">
        <f t="shared" ref="AN12:AN23" si="15">R12/(R12+S12+T12+U12+V12)*100</f>
        <v>77.777777777777786</v>
      </c>
      <c r="AO12" s="13">
        <f t="shared" ref="AO12:AO23" si="16">S12/(S12+T12+U12+V12+R12)*100</f>
        <v>10.077519379844961</v>
      </c>
      <c r="AP12" s="13">
        <f t="shared" ref="AP12:AP23" si="17">T12/(T12+U12+V12+S12+R12)*100</f>
        <v>2.3255813953488373</v>
      </c>
      <c r="AQ12" s="13">
        <f t="shared" ref="AQ12:AQ23" si="18">U12/(U12+V12+T12+S12+R12)*100</f>
        <v>1.5503875968992249</v>
      </c>
      <c r="AR12" s="13">
        <f t="shared" ref="AR12:AR23" si="19">V12/(V12+U12+T12+S12+R12)*100</f>
        <v>8.2687338501292</v>
      </c>
    </row>
    <row r="13" spans="1:44">
      <c r="B13" s="9" t="s">
        <v>7</v>
      </c>
      <c r="C13" s="10">
        <v>1022</v>
      </c>
      <c r="D13" s="10">
        <v>227</v>
      </c>
      <c r="E13" s="10">
        <v>50</v>
      </c>
      <c r="F13" s="10">
        <v>38</v>
      </c>
      <c r="G13" s="63">
        <v>57</v>
      </c>
      <c r="H13" s="33">
        <v>136</v>
      </c>
      <c r="I13" s="10">
        <v>318</v>
      </c>
      <c r="J13" s="10">
        <v>474</v>
      </c>
      <c r="K13" s="10">
        <v>50</v>
      </c>
      <c r="L13" s="66">
        <v>416</v>
      </c>
      <c r="M13" s="71">
        <v>435</v>
      </c>
      <c r="N13" s="10">
        <v>407</v>
      </c>
      <c r="O13" s="10">
        <v>223</v>
      </c>
      <c r="P13" s="10">
        <v>57</v>
      </c>
      <c r="Q13" s="72">
        <v>272</v>
      </c>
      <c r="R13" s="60">
        <v>1098</v>
      </c>
      <c r="S13" s="10">
        <v>143</v>
      </c>
      <c r="T13" s="10">
        <v>40</v>
      </c>
      <c r="U13" s="10">
        <v>31</v>
      </c>
      <c r="V13" s="10">
        <v>82</v>
      </c>
      <c r="X13" s="9" t="s">
        <v>7</v>
      </c>
      <c r="Y13" s="13">
        <f t="shared" si="0"/>
        <v>73.314203730272595</v>
      </c>
      <c r="Z13" s="13">
        <f t="shared" si="1"/>
        <v>16.284074605451938</v>
      </c>
      <c r="AA13" s="13">
        <f t="shared" si="2"/>
        <v>3.5868005738880915</v>
      </c>
      <c r="AB13" s="13">
        <f t="shared" si="3"/>
        <v>2.7259684361549499</v>
      </c>
      <c r="AC13" s="40">
        <f t="shared" si="4"/>
        <v>4.0889526542324246</v>
      </c>
      <c r="AD13" s="47">
        <f t="shared" si="5"/>
        <v>9.7560975609756095</v>
      </c>
      <c r="AE13" s="13">
        <f t="shared" si="6"/>
        <v>22.812051649928264</v>
      </c>
      <c r="AF13" s="13">
        <f t="shared" si="7"/>
        <v>34.002869440459108</v>
      </c>
      <c r="AG13" s="13">
        <f t="shared" si="8"/>
        <v>3.5868005738880915</v>
      </c>
      <c r="AH13" s="48">
        <f t="shared" si="9"/>
        <v>29.842180774748922</v>
      </c>
      <c r="AI13" s="57">
        <f t="shared" si="10"/>
        <v>31.205164992826401</v>
      </c>
      <c r="AJ13" s="13">
        <f t="shared" si="11"/>
        <v>29.19655667144907</v>
      </c>
      <c r="AK13" s="13">
        <f t="shared" si="12"/>
        <v>15.99713055954089</v>
      </c>
      <c r="AL13" s="13">
        <f t="shared" si="13"/>
        <v>4.0889526542324246</v>
      </c>
      <c r="AM13" s="58">
        <f t="shared" si="14"/>
        <v>19.512195121951219</v>
      </c>
      <c r="AN13" s="35">
        <f t="shared" si="15"/>
        <v>78.766140602582496</v>
      </c>
      <c r="AO13" s="13">
        <f t="shared" si="16"/>
        <v>10.258249641319942</v>
      </c>
      <c r="AP13" s="13">
        <f t="shared" si="17"/>
        <v>2.8694404591104736</v>
      </c>
      <c r="AQ13" s="13">
        <f t="shared" si="18"/>
        <v>2.2238163558106172</v>
      </c>
      <c r="AR13" s="13">
        <f t="shared" si="19"/>
        <v>5.8823529411764701</v>
      </c>
    </row>
    <row r="14" spans="1:44">
      <c r="B14" s="9" t="s">
        <v>8</v>
      </c>
      <c r="C14" s="10">
        <v>841</v>
      </c>
      <c r="D14" s="10">
        <v>236</v>
      </c>
      <c r="E14" s="10">
        <v>54</v>
      </c>
      <c r="F14" s="10">
        <v>25</v>
      </c>
      <c r="G14" s="63">
        <v>48</v>
      </c>
      <c r="H14" s="33">
        <v>104</v>
      </c>
      <c r="I14" s="10">
        <v>342</v>
      </c>
      <c r="J14" s="10">
        <v>437</v>
      </c>
      <c r="K14" s="10">
        <v>41</v>
      </c>
      <c r="L14" s="66">
        <v>280</v>
      </c>
      <c r="M14" s="71">
        <v>340</v>
      </c>
      <c r="N14" s="10">
        <v>375</v>
      </c>
      <c r="O14" s="10">
        <v>237</v>
      </c>
      <c r="P14" s="10">
        <v>53</v>
      </c>
      <c r="Q14" s="72">
        <v>199</v>
      </c>
      <c r="R14" s="60">
        <v>926</v>
      </c>
      <c r="S14" s="10">
        <v>149</v>
      </c>
      <c r="T14" s="10">
        <v>43</v>
      </c>
      <c r="U14" s="10">
        <v>16</v>
      </c>
      <c r="V14" s="10">
        <v>70</v>
      </c>
      <c r="X14" s="9" t="s">
        <v>8</v>
      </c>
      <c r="Y14" s="13">
        <f t="shared" si="0"/>
        <v>69.850498338870437</v>
      </c>
      <c r="Z14" s="13">
        <f t="shared" si="1"/>
        <v>19.601328903654487</v>
      </c>
      <c r="AA14" s="13">
        <f t="shared" si="2"/>
        <v>4.485049833887043</v>
      </c>
      <c r="AB14" s="13">
        <f t="shared" si="3"/>
        <v>2.0764119601328903</v>
      </c>
      <c r="AC14" s="40">
        <f t="shared" si="4"/>
        <v>3.9867109634551494</v>
      </c>
      <c r="AD14" s="47">
        <f t="shared" si="5"/>
        <v>8.6378737541528228</v>
      </c>
      <c r="AE14" s="13">
        <f t="shared" si="6"/>
        <v>28.405315614617937</v>
      </c>
      <c r="AF14" s="13">
        <f t="shared" si="7"/>
        <v>36.295681063122927</v>
      </c>
      <c r="AG14" s="13">
        <f t="shared" si="8"/>
        <v>3.4053156146179404</v>
      </c>
      <c r="AH14" s="48">
        <f t="shared" si="9"/>
        <v>23.255813953488371</v>
      </c>
      <c r="AI14" s="57">
        <f t="shared" si="10"/>
        <v>28.239202657807311</v>
      </c>
      <c r="AJ14" s="13">
        <f t="shared" si="11"/>
        <v>31.146179401993358</v>
      </c>
      <c r="AK14" s="13">
        <f t="shared" si="12"/>
        <v>19.684385382059801</v>
      </c>
      <c r="AL14" s="13">
        <f t="shared" si="13"/>
        <v>4.4019933554817277</v>
      </c>
      <c r="AM14" s="58">
        <f t="shared" si="14"/>
        <v>16.528239202657808</v>
      </c>
      <c r="AN14" s="35">
        <f t="shared" si="15"/>
        <v>76.910299003322251</v>
      </c>
      <c r="AO14" s="13">
        <f t="shared" si="16"/>
        <v>12.375415282392026</v>
      </c>
      <c r="AP14" s="13">
        <f t="shared" si="17"/>
        <v>3.5714285714285712</v>
      </c>
      <c r="AQ14" s="13">
        <f t="shared" si="18"/>
        <v>1.3289036544850499</v>
      </c>
      <c r="AR14" s="13">
        <f t="shared" si="19"/>
        <v>5.8139534883720927</v>
      </c>
    </row>
    <row r="15" spans="1:44">
      <c r="B15" s="9" t="s">
        <v>9</v>
      </c>
      <c r="C15" s="10">
        <v>446</v>
      </c>
      <c r="D15" s="10">
        <v>112</v>
      </c>
      <c r="E15" s="10">
        <v>16</v>
      </c>
      <c r="F15" s="10">
        <v>14</v>
      </c>
      <c r="G15" s="63">
        <v>17</v>
      </c>
      <c r="H15" s="33">
        <v>59</v>
      </c>
      <c r="I15" s="10">
        <v>172</v>
      </c>
      <c r="J15" s="10">
        <v>223</v>
      </c>
      <c r="K15" s="10">
        <v>26</v>
      </c>
      <c r="L15" s="66">
        <v>125</v>
      </c>
      <c r="M15" s="71">
        <v>166</v>
      </c>
      <c r="N15" s="10">
        <v>195</v>
      </c>
      <c r="O15" s="10">
        <v>123</v>
      </c>
      <c r="P15" s="10">
        <v>24</v>
      </c>
      <c r="Q15" s="72">
        <v>97</v>
      </c>
      <c r="R15" s="60">
        <v>466</v>
      </c>
      <c r="S15" s="10">
        <v>66</v>
      </c>
      <c r="T15" s="10">
        <v>22</v>
      </c>
      <c r="U15" s="10">
        <v>11</v>
      </c>
      <c r="V15" s="10">
        <v>40</v>
      </c>
      <c r="X15" s="9" t="s">
        <v>9</v>
      </c>
      <c r="Y15" s="13">
        <f t="shared" si="0"/>
        <v>73.719008264462815</v>
      </c>
      <c r="Z15" s="13">
        <f t="shared" si="1"/>
        <v>18.512396694214875</v>
      </c>
      <c r="AA15" s="13">
        <f t="shared" si="2"/>
        <v>2.6446280991735538</v>
      </c>
      <c r="AB15" s="13">
        <f t="shared" si="3"/>
        <v>2.3140495867768593</v>
      </c>
      <c r="AC15" s="40">
        <f t="shared" si="4"/>
        <v>2.8099173553719008</v>
      </c>
      <c r="AD15" s="47">
        <f t="shared" si="5"/>
        <v>9.7520661157024797</v>
      </c>
      <c r="AE15" s="13">
        <f t="shared" si="6"/>
        <v>28.429752066115704</v>
      </c>
      <c r="AF15" s="13">
        <f t="shared" si="7"/>
        <v>36.859504132231407</v>
      </c>
      <c r="AG15" s="13">
        <f t="shared" si="8"/>
        <v>4.2975206611570247</v>
      </c>
      <c r="AH15" s="48">
        <f t="shared" si="9"/>
        <v>20.66115702479339</v>
      </c>
      <c r="AI15" s="57">
        <f t="shared" si="10"/>
        <v>27.438016528925619</v>
      </c>
      <c r="AJ15" s="13">
        <f t="shared" si="11"/>
        <v>32.231404958677686</v>
      </c>
      <c r="AK15" s="13">
        <f t="shared" si="12"/>
        <v>20.330578512396695</v>
      </c>
      <c r="AL15" s="13">
        <f t="shared" si="13"/>
        <v>3.9669421487603307</v>
      </c>
      <c r="AM15" s="58">
        <f t="shared" si="14"/>
        <v>16.033057851239668</v>
      </c>
      <c r="AN15" s="35">
        <f t="shared" si="15"/>
        <v>77.024793388429757</v>
      </c>
      <c r="AO15" s="13">
        <f t="shared" si="16"/>
        <v>10.909090909090908</v>
      </c>
      <c r="AP15" s="13">
        <f t="shared" si="17"/>
        <v>3.6363636363636362</v>
      </c>
      <c r="AQ15" s="13">
        <f t="shared" si="18"/>
        <v>1.8181818181818181</v>
      </c>
      <c r="AR15" s="13">
        <f t="shared" si="19"/>
        <v>6.6115702479338845</v>
      </c>
    </row>
    <row r="16" spans="1:44">
      <c r="B16" s="4" t="s">
        <v>61</v>
      </c>
      <c r="C16" s="8"/>
      <c r="D16" s="8"/>
      <c r="E16" s="8"/>
      <c r="F16" s="8"/>
      <c r="G16" s="62"/>
      <c r="H16" s="32"/>
      <c r="I16" s="8"/>
      <c r="J16" s="8"/>
      <c r="K16" s="8"/>
      <c r="L16" s="65"/>
      <c r="M16" s="69"/>
      <c r="N16" s="8"/>
      <c r="O16" s="8"/>
      <c r="P16" s="8"/>
      <c r="Q16" s="70"/>
      <c r="R16" s="8"/>
      <c r="S16" s="8"/>
      <c r="T16" s="8"/>
      <c r="U16" s="8"/>
      <c r="V16" s="8"/>
      <c r="X16" s="4" t="s">
        <v>61</v>
      </c>
      <c r="Y16" s="12"/>
      <c r="Z16" s="12"/>
      <c r="AA16" s="12"/>
      <c r="AB16" s="12"/>
      <c r="AC16" s="39"/>
      <c r="AD16" s="45"/>
      <c r="AE16" s="12"/>
      <c r="AF16" s="12"/>
      <c r="AG16" s="12"/>
      <c r="AH16" s="46"/>
      <c r="AI16" s="55"/>
      <c r="AJ16" s="12"/>
      <c r="AK16" s="12"/>
      <c r="AL16" s="12"/>
      <c r="AM16" s="56"/>
      <c r="AN16" s="12"/>
      <c r="AO16" s="12"/>
      <c r="AP16" s="12"/>
      <c r="AQ16" s="12"/>
      <c r="AR16" s="12"/>
    </row>
    <row r="17" spans="2:44">
      <c r="B17" s="9" t="s">
        <v>54</v>
      </c>
      <c r="C17" s="10">
        <v>639</v>
      </c>
      <c r="D17" s="10">
        <v>302</v>
      </c>
      <c r="E17" s="10">
        <v>84</v>
      </c>
      <c r="F17" s="10">
        <v>34</v>
      </c>
      <c r="G17" s="63">
        <v>65</v>
      </c>
      <c r="H17" s="33">
        <v>123</v>
      </c>
      <c r="I17" s="10">
        <v>347</v>
      </c>
      <c r="J17" s="10">
        <v>392</v>
      </c>
      <c r="K17" s="10">
        <v>34</v>
      </c>
      <c r="L17" s="66">
        <v>228</v>
      </c>
      <c r="M17" s="71">
        <v>415</v>
      </c>
      <c r="N17" s="10">
        <v>405</v>
      </c>
      <c r="O17" s="10">
        <v>167</v>
      </c>
      <c r="P17" s="10">
        <v>37</v>
      </c>
      <c r="Q17" s="72">
        <v>100</v>
      </c>
      <c r="R17" s="60">
        <v>913</v>
      </c>
      <c r="S17" s="10">
        <v>134</v>
      </c>
      <c r="T17" s="10">
        <v>36</v>
      </c>
      <c r="U17" s="10">
        <v>12</v>
      </c>
      <c r="V17" s="10">
        <v>29</v>
      </c>
      <c r="X17" s="9" t="s">
        <v>54</v>
      </c>
      <c r="Y17" s="13">
        <f t="shared" si="0"/>
        <v>56.850533807829187</v>
      </c>
      <c r="Z17" s="13">
        <f t="shared" si="1"/>
        <v>26.868327402135233</v>
      </c>
      <c r="AA17" s="13">
        <f t="shared" si="2"/>
        <v>7.4733096085409247</v>
      </c>
      <c r="AB17" s="13">
        <f t="shared" si="3"/>
        <v>3.0249110320284696</v>
      </c>
      <c r="AC17" s="40">
        <f t="shared" si="4"/>
        <v>5.7829181494661919</v>
      </c>
      <c r="AD17" s="47">
        <f t="shared" si="5"/>
        <v>10.943060498220641</v>
      </c>
      <c r="AE17" s="13">
        <f t="shared" si="6"/>
        <v>30.871886120996439</v>
      </c>
      <c r="AF17" s="13">
        <f t="shared" si="7"/>
        <v>34.87544483985765</v>
      </c>
      <c r="AG17" s="13">
        <f t="shared" si="8"/>
        <v>3.0249110320284696</v>
      </c>
      <c r="AH17" s="48">
        <f t="shared" si="9"/>
        <v>20.284697508896798</v>
      </c>
      <c r="AI17" s="57">
        <f t="shared" si="10"/>
        <v>36.921708185053383</v>
      </c>
      <c r="AJ17" s="13">
        <f t="shared" si="11"/>
        <v>36.032028469750884</v>
      </c>
      <c r="AK17" s="13">
        <f t="shared" si="12"/>
        <v>14.857651245551601</v>
      </c>
      <c r="AL17" s="13">
        <f t="shared" si="13"/>
        <v>3.2918149466192168</v>
      </c>
      <c r="AM17" s="58">
        <f t="shared" si="14"/>
        <v>8.8967971530249113</v>
      </c>
      <c r="AN17" s="35">
        <f t="shared" si="15"/>
        <v>81.22775800711743</v>
      </c>
      <c r="AO17" s="13">
        <f t="shared" si="16"/>
        <v>11.921708185053381</v>
      </c>
      <c r="AP17" s="13">
        <f t="shared" si="17"/>
        <v>3.2028469750889679</v>
      </c>
      <c r="AQ17" s="13">
        <f t="shared" si="18"/>
        <v>1.0676156583629894</v>
      </c>
      <c r="AR17" s="13">
        <f t="shared" si="19"/>
        <v>2.580071174377224</v>
      </c>
    </row>
    <row r="18" spans="2:44">
      <c r="B18" s="9" t="s">
        <v>55</v>
      </c>
      <c r="C18" s="10">
        <v>255</v>
      </c>
      <c r="D18" s="10">
        <v>86</v>
      </c>
      <c r="E18" s="10">
        <v>7</v>
      </c>
      <c r="F18" s="10">
        <v>13</v>
      </c>
      <c r="G18" s="63">
        <v>17</v>
      </c>
      <c r="H18" s="33">
        <v>45</v>
      </c>
      <c r="I18" s="10">
        <v>129</v>
      </c>
      <c r="J18" s="10">
        <v>107</v>
      </c>
      <c r="K18" s="10">
        <v>11</v>
      </c>
      <c r="L18" s="66">
        <v>86</v>
      </c>
      <c r="M18" s="71">
        <v>104</v>
      </c>
      <c r="N18" s="10">
        <v>124</v>
      </c>
      <c r="O18" s="10">
        <v>56</v>
      </c>
      <c r="P18" s="10">
        <v>16</v>
      </c>
      <c r="Q18" s="72">
        <v>78</v>
      </c>
      <c r="R18" s="60">
        <v>227</v>
      </c>
      <c r="S18" s="10">
        <v>60</v>
      </c>
      <c r="T18" s="10">
        <v>34</v>
      </c>
      <c r="U18" s="10">
        <v>15</v>
      </c>
      <c r="V18" s="10">
        <v>42</v>
      </c>
      <c r="X18" s="9" t="s">
        <v>55</v>
      </c>
      <c r="Y18" s="13">
        <f t="shared" si="0"/>
        <v>67.460317460317469</v>
      </c>
      <c r="Z18" s="13">
        <f t="shared" si="1"/>
        <v>22.75132275132275</v>
      </c>
      <c r="AA18" s="13">
        <f t="shared" si="2"/>
        <v>1.8518518518518516</v>
      </c>
      <c r="AB18" s="13">
        <f t="shared" si="3"/>
        <v>3.4391534391534391</v>
      </c>
      <c r="AC18" s="40">
        <f t="shared" si="4"/>
        <v>4.4973544973544968</v>
      </c>
      <c r="AD18" s="47">
        <f t="shared" si="5"/>
        <v>11.904761904761903</v>
      </c>
      <c r="AE18" s="13">
        <f t="shared" si="6"/>
        <v>34.126984126984127</v>
      </c>
      <c r="AF18" s="13">
        <f t="shared" si="7"/>
        <v>28.306878306878307</v>
      </c>
      <c r="AG18" s="13">
        <f t="shared" si="8"/>
        <v>2.9100529100529098</v>
      </c>
      <c r="AH18" s="48">
        <f t="shared" si="9"/>
        <v>22.75132275132275</v>
      </c>
      <c r="AI18" s="57">
        <f t="shared" si="10"/>
        <v>27.513227513227513</v>
      </c>
      <c r="AJ18" s="13">
        <f t="shared" si="11"/>
        <v>32.804232804232804</v>
      </c>
      <c r="AK18" s="13">
        <f t="shared" si="12"/>
        <v>14.814814814814813</v>
      </c>
      <c r="AL18" s="13">
        <f t="shared" si="13"/>
        <v>4.2328042328042326</v>
      </c>
      <c r="AM18" s="58">
        <f t="shared" si="14"/>
        <v>20.634920634920633</v>
      </c>
      <c r="AN18" s="35">
        <f t="shared" si="15"/>
        <v>60.052910052910057</v>
      </c>
      <c r="AO18" s="13">
        <f t="shared" si="16"/>
        <v>15.873015873015872</v>
      </c>
      <c r="AP18" s="13">
        <f t="shared" si="17"/>
        <v>8.9947089947089935</v>
      </c>
      <c r="AQ18" s="13">
        <f t="shared" si="18"/>
        <v>3.9682539682539679</v>
      </c>
      <c r="AR18" s="13">
        <f t="shared" si="19"/>
        <v>11.111111111111111</v>
      </c>
    </row>
    <row r="19" spans="2:44">
      <c r="B19" s="9" t="s">
        <v>56</v>
      </c>
      <c r="C19" s="10">
        <v>1035</v>
      </c>
      <c r="D19" s="10">
        <v>143</v>
      </c>
      <c r="E19" s="10">
        <v>21</v>
      </c>
      <c r="F19" s="10">
        <v>21</v>
      </c>
      <c r="G19" s="63">
        <v>27</v>
      </c>
      <c r="H19" s="33">
        <v>122</v>
      </c>
      <c r="I19" s="10">
        <v>265</v>
      </c>
      <c r="J19" s="10">
        <v>461</v>
      </c>
      <c r="K19" s="10">
        <v>30</v>
      </c>
      <c r="L19" s="66">
        <v>369</v>
      </c>
      <c r="M19" s="71">
        <v>403</v>
      </c>
      <c r="N19" s="10">
        <v>402</v>
      </c>
      <c r="O19" s="10">
        <v>210</v>
      </c>
      <c r="P19" s="10">
        <v>38</v>
      </c>
      <c r="Q19" s="72">
        <v>194</v>
      </c>
      <c r="R19" s="60">
        <v>1002</v>
      </c>
      <c r="S19" s="10">
        <v>130</v>
      </c>
      <c r="T19" s="10">
        <v>19</v>
      </c>
      <c r="U19" s="10">
        <v>20</v>
      </c>
      <c r="V19" s="10">
        <v>76</v>
      </c>
      <c r="X19" s="9" t="s">
        <v>56</v>
      </c>
      <c r="Y19" s="13">
        <f t="shared" si="0"/>
        <v>82.999198075380903</v>
      </c>
      <c r="Z19" s="13">
        <f t="shared" si="1"/>
        <v>11.467522052927025</v>
      </c>
      <c r="AA19" s="13">
        <f t="shared" si="2"/>
        <v>1.6840417000801924</v>
      </c>
      <c r="AB19" s="13">
        <f t="shared" si="3"/>
        <v>1.6840417000801924</v>
      </c>
      <c r="AC19" s="40">
        <f t="shared" si="4"/>
        <v>2.1651964715316758</v>
      </c>
      <c r="AD19" s="47">
        <f t="shared" si="5"/>
        <v>9.7834803528468317</v>
      </c>
      <c r="AE19" s="13">
        <f t="shared" si="6"/>
        <v>21.251002405773857</v>
      </c>
      <c r="AF19" s="13">
        <f t="shared" si="7"/>
        <v>36.968724939855655</v>
      </c>
      <c r="AG19" s="13">
        <f t="shared" si="8"/>
        <v>2.4057738572574179</v>
      </c>
      <c r="AH19" s="48">
        <f t="shared" si="9"/>
        <v>29.591018444266236</v>
      </c>
      <c r="AI19" s="57">
        <f t="shared" si="10"/>
        <v>32.317562149157979</v>
      </c>
      <c r="AJ19" s="13">
        <f t="shared" si="11"/>
        <v>32.237369687249398</v>
      </c>
      <c r="AK19" s="13">
        <f t="shared" si="12"/>
        <v>16.840417000801924</v>
      </c>
      <c r="AL19" s="13">
        <f t="shared" si="13"/>
        <v>3.0473135525260626</v>
      </c>
      <c r="AM19" s="58">
        <f t="shared" si="14"/>
        <v>15.557337610264636</v>
      </c>
      <c r="AN19" s="35">
        <f t="shared" si="15"/>
        <v>80.352846832397745</v>
      </c>
      <c r="AO19" s="13">
        <f t="shared" si="16"/>
        <v>10.425020048115478</v>
      </c>
      <c r="AP19" s="13">
        <f t="shared" si="17"/>
        <v>1.5236567762630313</v>
      </c>
      <c r="AQ19" s="13">
        <f t="shared" si="18"/>
        <v>1.6038492381716118</v>
      </c>
      <c r="AR19" s="13">
        <f t="shared" si="19"/>
        <v>6.0946271050521252</v>
      </c>
    </row>
    <row r="20" spans="2:44">
      <c r="B20" s="9" t="s">
        <v>57</v>
      </c>
      <c r="C20" s="10">
        <v>111</v>
      </c>
      <c r="D20" s="10">
        <v>19</v>
      </c>
      <c r="E20" s="10">
        <v>2</v>
      </c>
      <c r="F20" s="10">
        <v>3</v>
      </c>
      <c r="G20" s="63">
        <v>8</v>
      </c>
      <c r="H20" s="33">
        <v>11</v>
      </c>
      <c r="I20" s="10">
        <v>43</v>
      </c>
      <c r="J20" s="10">
        <v>46</v>
      </c>
      <c r="K20" s="10">
        <v>6</v>
      </c>
      <c r="L20" s="66">
        <v>37</v>
      </c>
      <c r="M20" s="71">
        <v>28</v>
      </c>
      <c r="N20" s="10">
        <v>38</v>
      </c>
      <c r="O20" s="10">
        <v>28</v>
      </c>
      <c r="P20" s="10">
        <v>9</v>
      </c>
      <c r="Q20" s="72">
        <v>40</v>
      </c>
      <c r="R20" s="60">
        <v>120</v>
      </c>
      <c r="S20" s="10">
        <v>8</v>
      </c>
      <c r="T20" s="10">
        <v>1</v>
      </c>
      <c r="U20" s="10">
        <v>1</v>
      </c>
      <c r="V20" s="10">
        <v>13</v>
      </c>
      <c r="X20" s="9" t="s">
        <v>57</v>
      </c>
      <c r="Y20" s="13">
        <f t="shared" si="0"/>
        <v>77.622377622377627</v>
      </c>
      <c r="Z20" s="13">
        <f t="shared" si="1"/>
        <v>13.286713286713287</v>
      </c>
      <c r="AA20" s="13">
        <f t="shared" si="2"/>
        <v>1.3986013986013985</v>
      </c>
      <c r="AB20" s="13">
        <f t="shared" si="3"/>
        <v>2.0979020979020979</v>
      </c>
      <c r="AC20" s="40">
        <f t="shared" si="4"/>
        <v>5.5944055944055942</v>
      </c>
      <c r="AD20" s="47">
        <f t="shared" si="5"/>
        <v>7.6923076923076925</v>
      </c>
      <c r="AE20" s="13">
        <f t="shared" si="6"/>
        <v>30.069930069930066</v>
      </c>
      <c r="AF20" s="13">
        <f t="shared" si="7"/>
        <v>32.167832167832167</v>
      </c>
      <c r="AG20" s="13">
        <f t="shared" si="8"/>
        <v>4.1958041958041958</v>
      </c>
      <c r="AH20" s="48">
        <f t="shared" si="9"/>
        <v>25.874125874125873</v>
      </c>
      <c r="AI20" s="57">
        <f t="shared" si="10"/>
        <v>19.58041958041958</v>
      </c>
      <c r="AJ20" s="13">
        <f t="shared" si="11"/>
        <v>26.573426573426573</v>
      </c>
      <c r="AK20" s="13">
        <f t="shared" si="12"/>
        <v>19.58041958041958</v>
      </c>
      <c r="AL20" s="13">
        <f t="shared" si="13"/>
        <v>6.2937062937062942</v>
      </c>
      <c r="AM20" s="58">
        <f t="shared" si="14"/>
        <v>27.972027972027973</v>
      </c>
      <c r="AN20" s="35">
        <f t="shared" si="15"/>
        <v>83.91608391608392</v>
      </c>
      <c r="AO20" s="13">
        <f t="shared" si="16"/>
        <v>5.5944055944055942</v>
      </c>
      <c r="AP20" s="13">
        <f t="shared" si="17"/>
        <v>0.69930069930069927</v>
      </c>
      <c r="AQ20" s="13">
        <f t="shared" si="18"/>
        <v>0.69930069930069927</v>
      </c>
      <c r="AR20" s="13">
        <f t="shared" si="19"/>
        <v>9.0909090909090917</v>
      </c>
    </row>
    <row r="21" spans="2:44">
      <c r="B21" s="9" t="s">
        <v>58</v>
      </c>
      <c r="C21" s="10">
        <v>287</v>
      </c>
      <c r="D21" s="10">
        <v>3</v>
      </c>
      <c r="E21" s="10">
        <v>0</v>
      </c>
      <c r="F21" s="10">
        <v>5</v>
      </c>
      <c r="G21" s="63">
        <v>5</v>
      </c>
      <c r="H21" s="33">
        <v>31</v>
      </c>
      <c r="I21" s="10">
        <v>38</v>
      </c>
      <c r="J21" s="10">
        <v>90</v>
      </c>
      <c r="K21" s="10">
        <v>23</v>
      </c>
      <c r="L21" s="66">
        <v>118</v>
      </c>
      <c r="M21" s="71">
        <v>63</v>
      </c>
      <c r="N21" s="10">
        <v>41</v>
      </c>
      <c r="O21" s="10">
        <v>67</v>
      </c>
      <c r="P21" s="10">
        <v>29</v>
      </c>
      <c r="Q21" s="72">
        <v>100</v>
      </c>
      <c r="R21" s="60">
        <v>234</v>
      </c>
      <c r="S21" s="10">
        <v>10</v>
      </c>
      <c r="T21" s="10">
        <v>12</v>
      </c>
      <c r="U21" s="10">
        <v>7</v>
      </c>
      <c r="V21" s="10">
        <v>37</v>
      </c>
      <c r="X21" s="9" t="s">
        <v>58</v>
      </c>
      <c r="Y21" s="13">
        <f t="shared" si="0"/>
        <v>95.666666666666671</v>
      </c>
      <c r="Z21" s="13">
        <f t="shared" si="1"/>
        <v>1</v>
      </c>
      <c r="AA21" s="13">
        <f t="shared" si="2"/>
        <v>0</v>
      </c>
      <c r="AB21" s="13">
        <f t="shared" si="3"/>
        <v>1.6666666666666667</v>
      </c>
      <c r="AC21" s="40">
        <f t="shared" si="4"/>
        <v>1.6666666666666667</v>
      </c>
      <c r="AD21" s="47">
        <f t="shared" si="5"/>
        <v>10.333333333333334</v>
      </c>
      <c r="AE21" s="13">
        <f t="shared" si="6"/>
        <v>12.666666666666668</v>
      </c>
      <c r="AF21" s="13">
        <f t="shared" si="7"/>
        <v>30</v>
      </c>
      <c r="AG21" s="13">
        <f t="shared" si="8"/>
        <v>7.6666666666666661</v>
      </c>
      <c r="AH21" s="48">
        <f t="shared" si="9"/>
        <v>39.333333333333329</v>
      </c>
      <c r="AI21" s="57">
        <f t="shared" si="10"/>
        <v>21</v>
      </c>
      <c r="AJ21" s="13">
        <f t="shared" si="11"/>
        <v>13.666666666666666</v>
      </c>
      <c r="AK21" s="13">
        <f t="shared" si="12"/>
        <v>22.333333333333332</v>
      </c>
      <c r="AL21" s="13">
        <f t="shared" si="13"/>
        <v>9.6666666666666661</v>
      </c>
      <c r="AM21" s="58">
        <f t="shared" si="14"/>
        <v>33.333333333333329</v>
      </c>
      <c r="AN21" s="35">
        <f t="shared" si="15"/>
        <v>78</v>
      </c>
      <c r="AO21" s="13">
        <f t="shared" si="16"/>
        <v>3.3333333333333335</v>
      </c>
      <c r="AP21" s="13">
        <f t="shared" si="17"/>
        <v>4</v>
      </c>
      <c r="AQ21" s="13">
        <f t="shared" si="18"/>
        <v>2.3333333333333335</v>
      </c>
      <c r="AR21" s="13">
        <f t="shared" si="19"/>
        <v>12.333333333333334</v>
      </c>
    </row>
    <row r="22" spans="2:44">
      <c r="B22" s="9" t="s">
        <v>59</v>
      </c>
      <c r="C22" s="10">
        <v>97</v>
      </c>
      <c r="D22" s="10">
        <v>31</v>
      </c>
      <c r="E22" s="10">
        <v>6</v>
      </c>
      <c r="F22" s="10">
        <v>5</v>
      </c>
      <c r="G22" s="63">
        <v>11</v>
      </c>
      <c r="H22" s="33">
        <v>7</v>
      </c>
      <c r="I22" s="10">
        <v>28</v>
      </c>
      <c r="J22" s="10">
        <v>62</v>
      </c>
      <c r="K22" s="10">
        <v>3</v>
      </c>
      <c r="L22" s="66">
        <v>50</v>
      </c>
      <c r="M22" s="71">
        <v>27</v>
      </c>
      <c r="N22" s="10">
        <v>23</v>
      </c>
      <c r="O22" s="10">
        <v>55</v>
      </c>
      <c r="P22" s="10">
        <v>6</v>
      </c>
      <c r="Q22" s="72">
        <v>39</v>
      </c>
      <c r="R22" s="60">
        <v>113</v>
      </c>
      <c r="S22" s="10">
        <v>28</v>
      </c>
      <c r="T22" s="10">
        <v>4</v>
      </c>
      <c r="U22" s="10">
        <v>1</v>
      </c>
      <c r="V22" s="10">
        <v>4</v>
      </c>
      <c r="X22" s="9" t="s">
        <v>59</v>
      </c>
      <c r="Y22" s="13">
        <f t="shared" si="0"/>
        <v>64.666666666666657</v>
      </c>
      <c r="Z22" s="13">
        <f t="shared" si="1"/>
        <v>20.666666666666668</v>
      </c>
      <c r="AA22" s="13">
        <f t="shared" si="2"/>
        <v>4</v>
      </c>
      <c r="AB22" s="13">
        <f t="shared" si="3"/>
        <v>3.3333333333333335</v>
      </c>
      <c r="AC22" s="40">
        <f t="shared" si="4"/>
        <v>7.333333333333333</v>
      </c>
      <c r="AD22" s="47">
        <f t="shared" si="5"/>
        <v>4.666666666666667</v>
      </c>
      <c r="AE22" s="13">
        <f t="shared" si="6"/>
        <v>18.666666666666668</v>
      </c>
      <c r="AF22" s="13">
        <f t="shared" si="7"/>
        <v>41.333333333333336</v>
      </c>
      <c r="AG22" s="13">
        <f t="shared" si="8"/>
        <v>2</v>
      </c>
      <c r="AH22" s="48">
        <f t="shared" si="9"/>
        <v>33.333333333333329</v>
      </c>
      <c r="AI22" s="57">
        <f t="shared" si="10"/>
        <v>18</v>
      </c>
      <c r="AJ22" s="13">
        <f t="shared" si="11"/>
        <v>15.333333333333332</v>
      </c>
      <c r="AK22" s="13">
        <f t="shared" si="12"/>
        <v>36.666666666666664</v>
      </c>
      <c r="AL22" s="13">
        <f t="shared" si="13"/>
        <v>4</v>
      </c>
      <c r="AM22" s="58">
        <f t="shared" si="14"/>
        <v>26</v>
      </c>
      <c r="AN22" s="35">
        <f t="shared" si="15"/>
        <v>75.333333333333329</v>
      </c>
      <c r="AO22" s="13">
        <f t="shared" si="16"/>
        <v>18.666666666666668</v>
      </c>
      <c r="AP22" s="13">
        <f t="shared" si="17"/>
        <v>2.666666666666667</v>
      </c>
      <c r="AQ22" s="13">
        <f t="shared" si="18"/>
        <v>0.66666666666666674</v>
      </c>
      <c r="AR22" s="13">
        <f t="shared" si="19"/>
        <v>2.666666666666667</v>
      </c>
    </row>
    <row r="23" spans="2:44">
      <c r="B23" s="9" t="s">
        <v>60</v>
      </c>
      <c r="C23" s="10">
        <v>514</v>
      </c>
      <c r="D23" s="10">
        <v>79</v>
      </c>
      <c r="E23" s="10">
        <v>12</v>
      </c>
      <c r="F23" s="10">
        <v>14</v>
      </c>
      <c r="G23" s="63">
        <v>16</v>
      </c>
      <c r="H23" s="33">
        <v>46</v>
      </c>
      <c r="I23" s="10">
        <v>112</v>
      </c>
      <c r="J23" s="10">
        <v>211</v>
      </c>
      <c r="K23" s="10">
        <v>28</v>
      </c>
      <c r="L23" s="66">
        <v>238</v>
      </c>
      <c r="M23" s="71">
        <v>142</v>
      </c>
      <c r="N23" s="10">
        <v>113</v>
      </c>
      <c r="O23" s="10">
        <v>129</v>
      </c>
      <c r="P23" s="10">
        <v>33</v>
      </c>
      <c r="Q23" s="72">
        <v>218</v>
      </c>
      <c r="R23" s="60">
        <v>483</v>
      </c>
      <c r="S23" s="10">
        <v>66</v>
      </c>
      <c r="T23" s="10">
        <v>17</v>
      </c>
      <c r="U23" s="10">
        <v>14</v>
      </c>
      <c r="V23" s="10">
        <v>55</v>
      </c>
      <c r="X23" s="9" t="s">
        <v>60</v>
      </c>
      <c r="Y23" s="13">
        <f t="shared" si="0"/>
        <v>80.944881889763778</v>
      </c>
      <c r="Z23" s="13">
        <f t="shared" si="1"/>
        <v>12.440944881889763</v>
      </c>
      <c r="AA23" s="13">
        <f t="shared" si="2"/>
        <v>1.889763779527559</v>
      </c>
      <c r="AB23" s="13">
        <f t="shared" si="3"/>
        <v>2.204724409448819</v>
      </c>
      <c r="AC23" s="40">
        <f t="shared" si="4"/>
        <v>2.5196850393700787</v>
      </c>
      <c r="AD23" s="47">
        <f t="shared" si="5"/>
        <v>7.2440944881889759</v>
      </c>
      <c r="AE23" s="13">
        <f t="shared" si="6"/>
        <v>17.637795275590552</v>
      </c>
      <c r="AF23" s="13">
        <f t="shared" si="7"/>
        <v>33.228346456692911</v>
      </c>
      <c r="AG23" s="13">
        <f t="shared" si="8"/>
        <v>4.409448818897638</v>
      </c>
      <c r="AH23" s="48">
        <f t="shared" si="9"/>
        <v>37.480314960629926</v>
      </c>
      <c r="AI23" s="57">
        <f t="shared" si="10"/>
        <v>22.362204724409448</v>
      </c>
      <c r="AJ23" s="13">
        <f t="shared" si="11"/>
        <v>17.795275590551181</v>
      </c>
      <c r="AK23" s="13">
        <f t="shared" si="12"/>
        <v>20.314960629921259</v>
      </c>
      <c r="AL23" s="13">
        <f t="shared" si="13"/>
        <v>5.1968503937007871</v>
      </c>
      <c r="AM23" s="58">
        <f t="shared" si="14"/>
        <v>34.330708661417326</v>
      </c>
      <c r="AN23" s="35">
        <f t="shared" si="15"/>
        <v>76.062992125984252</v>
      </c>
      <c r="AO23" s="13">
        <f t="shared" si="16"/>
        <v>10.393700787401574</v>
      </c>
      <c r="AP23" s="13">
        <f t="shared" si="17"/>
        <v>2.6771653543307088</v>
      </c>
      <c r="AQ23" s="13">
        <f t="shared" si="18"/>
        <v>2.204724409448819</v>
      </c>
      <c r="AR23" s="13">
        <f t="shared" si="19"/>
        <v>8.6614173228346463</v>
      </c>
    </row>
    <row r="24" spans="2:44">
      <c r="B24" s="4" t="s">
        <v>104</v>
      </c>
      <c r="C24" s="19"/>
      <c r="D24" s="19"/>
      <c r="E24" s="19"/>
      <c r="G24" s="4"/>
      <c r="H24" s="4"/>
      <c r="I24" s="79"/>
      <c r="J24" s="79"/>
      <c r="L24" s="4"/>
      <c r="N24" s="4"/>
      <c r="O24" s="19"/>
      <c r="P24" s="19"/>
      <c r="Q24" s="19"/>
      <c r="S24" s="4"/>
      <c r="T24" s="4"/>
      <c r="U24" s="79"/>
      <c r="V24" s="79"/>
      <c r="X24" s="4" t="s">
        <v>104</v>
      </c>
    </row>
    <row r="25" spans="2:44">
      <c r="B25" s="9" t="s">
        <v>105</v>
      </c>
      <c r="C25" s="10">
        <v>2305</v>
      </c>
      <c r="D25" s="10">
        <v>404</v>
      </c>
      <c r="E25" s="10">
        <v>56</v>
      </c>
      <c r="F25" s="10">
        <v>59</v>
      </c>
      <c r="G25" s="63">
        <v>92</v>
      </c>
      <c r="H25" s="33">
        <v>278</v>
      </c>
      <c r="I25" s="10">
        <v>652</v>
      </c>
      <c r="J25" s="10">
        <v>983</v>
      </c>
      <c r="K25" s="10">
        <v>98</v>
      </c>
      <c r="L25" s="66">
        <v>905</v>
      </c>
      <c r="M25" s="71">
        <v>791</v>
      </c>
      <c r="N25" s="10">
        <v>815</v>
      </c>
      <c r="O25" s="10">
        <v>536</v>
      </c>
      <c r="P25" s="10">
        <v>124</v>
      </c>
      <c r="Q25" s="72">
        <v>650</v>
      </c>
      <c r="R25" s="60">
        <v>2220</v>
      </c>
      <c r="S25" s="10">
        <v>313</v>
      </c>
      <c r="T25" s="10">
        <v>92</v>
      </c>
      <c r="U25" s="10">
        <v>57</v>
      </c>
      <c r="V25" s="10">
        <v>234</v>
      </c>
      <c r="X25" s="9" t="s">
        <v>105</v>
      </c>
      <c r="Y25" s="13">
        <f t="shared" ref="Y25:Y26" si="20">C25/(C25+D25+E25+F25+G25)*100</f>
        <v>79.046639231824415</v>
      </c>
      <c r="Z25" s="13">
        <f t="shared" ref="Z25:Z26" si="21">D25/(D25+E25+F25+G25+C25)*100</f>
        <v>13.854595336076816</v>
      </c>
      <c r="AA25" s="13">
        <f t="shared" ref="AA25:AA26" si="22">E25/(E25+F25+G25+D25+C25)*100</f>
        <v>1.9204389574759946</v>
      </c>
      <c r="AB25" s="13">
        <f t="shared" ref="AB25:AB26" si="23">F25/(F25+G25+E25+D25+C25)*100</f>
        <v>2.0233196159122087</v>
      </c>
      <c r="AC25" s="40">
        <f t="shared" ref="AC25:AC26" si="24">G25/(G25+F25+E25+D25+C25)*100</f>
        <v>3.155006858710562</v>
      </c>
      <c r="AD25" s="47">
        <f t="shared" ref="AD25:AD26" si="25">H25/(H25+I25+J25+K25+L25)*100</f>
        <v>9.5336076817558304</v>
      </c>
      <c r="AE25" s="13">
        <f t="shared" ref="AE25:AE26" si="26">I25/(I25+J25+K25+L25+H25)*100</f>
        <v>22.359396433470508</v>
      </c>
      <c r="AF25" s="13">
        <f t="shared" ref="AF25:AF26" si="27">J25/(J25+K25+L25+I25+H25)*100</f>
        <v>33.710562414266114</v>
      </c>
      <c r="AG25" s="13">
        <f t="shared" ref="AG25:AG26" si="28">K25/(K25+L25+J25+I25+H25)*100</f>
        <v>3.3607681755829906</v>
      </c>
      <c r="AH25" s="48">
        <f t="shared" ref="AH25:AH26" si="29">L25/(L25+K25+J25+I25+H25)*100</f>
        <v>31.035665294924552</v>
      </c>
      <c r="AI25" s="57">
        <f t="shared" ref="AI25:AI26" si="30">M25/(M25+N25+O25+P25+Q25)*100</f>
        <v>27.12620027434842</v>
      </c>
      <c r="AJ25" s="13">
        <f t="shared" ref="AJ25:AJ26" si="31">N25/(N25+O25+P25+Q25+M25)*100</f>
        <v>27.949245541838135</v>
      </c>
      <c r="AK25" s="13">
        <f t="shared" ref="AK25:AK26" si="32">O25/(O25+P25+Q25+N25+M25)*100</f>
        <v>18.381344307270233</v>
      </c>
      <c r="AL25" s="13">
        <f t="shared" ref="AL25:AL26" si="33">P25/(P25+Q25+O25+N25+M25)*100</f>
        <v>4.252400548696845</v>
      </c>
      <c r="AM25" s="58">
        <f t="shared" ref="AM25:AM26" si="34">Q25/(Q25+P25+O25+N25+M25)*100</f>
        <v>22.290809327846365</v>
      </c>
      <c r="AN25" s="35">
        <f t="shared" ref="AN25:AN26" si="35">R25/(R25+S25+T25+U25+V25)*100</f>
        <v>76.13168724279835</v>
      </c>
      <c r="AO25" s="13">
        <f t="shared" ref="AO25:AO26" si="36">S25/(S25+T25+U25+V25+R25)*100</f>
        <v>10.733882030178327</v>
      </c>
      <c r="AP25" s="13">
        <f t="shared" ref="AP25:AP26" si="37">T25/(T25+U25+V25+S25+R25)*100</f>
        <v>3.155006858710562</v>
      </c>
      <c r="AQ25" s="13">
        <f t="shared" ref="AQ25:AQ26" si="38">U25/(U25+V25+T25+S25+R25)*100</f>
        <v>1.9547325102880659</v>
      </c>
      <c r="AR25" s="13">
        <f t="shared" ref="AR25:AR26" si="39">V25/(V25+U25+T25+S25+R25)*100</f>
        <v>8.0246913580246915</v>
      </c>
    </row>
    <row r="26" spans="2:44">
      <c r="B26" s="9" t="s">
        <v>106</v>
      </c>
      <c r="C26" s="10">
        <v>633</v>
      </c>
      <c r="D26" s="10">
        <v>259</v>
      </c>
      <c r="E26" s="10">
        <v>76</v>
      </c>
      <c r="F26" s="10">
        <v>36</v>
      </c>
      <c r="G26" s="63">
        <v>57</v>
      </c>
      <c r="H26" s="33">
        <v>107</v>
      </c>
      <c r="I26" s="10">
        <v>310</v>
      </c>
      <c r="J26" s="10">
        <v>386</v>
      </c>
      <c r="K26" s="10">
        <v>37</v>
      </c>
      <c r="L26" s="66">
        <v>221</v>
      </c>
      <c r="M26" s="71">
        <v>391</v>
      </c>
      <c r="N26" s="10">
        <v>331</v>
      </c>
      <c r="O26" s="10">
        <v>176</v>
      </c>
      <c r="P26" s="10">
        <v>44</v>
      </c>
      <c r="Q26" s="72">
        <v>119</v>
      </c>
      <c r="R26" s="60">
        <v>872</v>
      </c>
      <c r="S26" s="10">
        <v>123</v>
      </c>
      <c r="T26" s="10">
        <v>31</v>
      </c>
      <c r="U26" s="10">
        <v>13</v>
      </c>
      <c r="V26" s="10">
        <v>22</v>
      </c>
      <c r="X26" s="9" t="s">
        <v>106</v>
      </c>
      <c r="Y26" s="13">
        <f t="shared" si="20"/>
        <v>59.660697455230917</v>
      </c>
      <c r="Z26" s="13">
        <f t="shared" si="21"/>
        <v>24.410933081998117</v>
      </c>
      <c r="AA26" s="13">
        <f t="shared" si="22"/>
        <v>7.1630537229029221</v>
      </c>
      <c r="AB26" s="13">
        <f t="shared" si="23"/>
        <v>3.3930254476908575</v>
      </c>
      <c r="AC26" s="40">
        <f t="shared" si="24"/>
        <v>5.3722902921771913</v>
      </c>
      <c r="AD26" s="47">
        <f t="shared" si="25"/>
        <v>10.084825636192271</v>
      </c>
      <c r="AE26" s="13">
        <f t="shared" si="26"/>
        <v>29.2177191328935</v>
      </c>
      <c r="AF26" s="13">
        <f t="shared" si="27"/>
        <v>36.380772855796415</v>
      </c>
      <c r="AG26" s="13">
        <f t="shared" si="28"/>
        <v>3.4872761545711595</v>
      </c>
      <c r="AH26" s="48">
        <f t="shared" si="29"/>
        <v>20.829406220546652</v>
      </c>
      <c r="AI26" s="57">
        <f t="shared" si="30"/>
        <v>36.852026390197928</v>
      </c>
      <c r="AJ26" s="13">
        <f t="shared" si="31"/>
        <v>31.196983977379833</v>
      </c>
      <c r="AK26" s="13">
        <f t="shared" si="32"/>
        <v>16.588124410933084</v>
      </c>
      <c r="AL26" s="13">
        <f t="shared" si="33"/>
        <v>4.1470311027332709</v>
      </c>
      <c r="AM26" s="58">
        <f t="shared" si="34"/>
        <v>11.215834118755891</v>
      </c>
      <c r="AN26" s="35">
        <f t="shared" si="35"/>
        <v>82.186616399623006</v>
      </c>
      <c r="AO26" s="13">
        <f t="shared" si="36"/>
        <v>11.592836946277098</v>
      </c>
      <c r="AP26" s="13">
        <f t="shared" si="37"/>
        <v>2.9217719132893496</v>
      </c>
      <c r="AQ26" s="13">
        <f t="shared" si="38"/>
        <v>1.2252591894439209</v>
      </c>
      <c r="AR26" s="13">
        <f t="shared" si="39"/>
        <v>2.0735155513666355</v>
      </c>
    </row>
  </sheetData>
  <mergeCells count="11">
    <mergeCell ref="AN7:AR7"/>
    <mergeCell ref="B7:B8"/>
    <mergeCell ref="C7:G7"/>
    <mergeCell ref="H7:L7"/>
    <mergeCell ref="M7:Q7"/>
    <mergeCell ref="R7:V7"/>
    <mergeCell ref="G2:H2"/>
    <mergeCell ref="X7:X8"/>
    <mergeCell ref="Y7:AC7"/>
    <mergeCell ref="AD7:AH7"/>
    <mergeCell ref="AI7:AM7"/>
  </mergeCells>
  <hyperlinks>
    <hyperlink ref="B3" location="Índice!A1" display="voltar"/>
  </hyperlinks>
  <pageMargins left="0.70866141732283472" right="0.70866141732283472" top="0.74803149606299213" bottom="0.74803149606299213" header="0.31496062992125984" footer="0.31496062992125984"/>
  <pageSetup paperSize="9" scale="81" orientation="landscape" verticalDpi="0" r:id="rId1"/>
  <colBreaks count="3" manualBreakCount="3">
    <brk id="12" max="1048575" man="1"/>
    <brk id="23" max="1048575" man="1"/>
    <brk id="34" max="1048575" man="1"/>
  </colBreaks>
</worksheet>
</file>

<file path=xl/worksheets/sheet7.xml><?xml version="1.0" encoding="utf-8"?>
<worksheet xmlns="http://schemas.openxmlformats.org/spreadsheetml/2006/main" xmlns:r="http://schemas.openxmlformats.org/officeDocument/2006/relationships">
  <dimension ref="A1:AR26"/>
  <sheetViews>
    <sheetView showGridLines="0" zoomScaleNormal="100" workbookViewId="0">
      <selection activeCell="G2" sqref="G2:H2"/>
    </sheetView>
  </sheetViews>
  <sheetFormatPr defaultRowHeight="15"/>
  <cols>
    <col min="1" max="1" width="3.42578125" customWidth="1"/>
    <col min="2" max="2" width="28.28515625" customWidth="1"/>
    <col min="3" max="22" width="10.140625" customWidth="1"/>
    <col min="23" max="23" width="3.42578125" customWidth="1"/>
    <col min="24" max="24" width="27.7109375" customWidth="1"/>
  </cols>
  <sheetData>
    <row r="1" spans="1:44" ht="18">
      <c r="B1" s="1" t="s">
        <v>74</v>
      </c>
    </row>
    <row r="2" spans="1:44" ht="18">
      <c r="A2" s="74"/>
      <c r="B2" s="1" t="s">
        <v>109</v>
      </c>
      <c r="G2" s="99" t="s">
        <v>118</v>
      </c>
      <c r="H2" s="99"/>
    </row>
    <row r="3" spans="1:44">
      <c r="B3" s="77" t="s">
        <v>77</v>
      </c>
    </row>
    <row r="4" spans="1:44" ht="18" customHeight="1">
      <c r="B4" s="1" t="s">
        <v>83</v>
      </c>
      <c r="C4" s="1"/>
      <c r="D4" s="1"/>
      <c r="E4" s="1"/>
      <c r="F4" s="1"/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</row>
    <row r="5" spans="1:44" ht="4.5" customHeight="1"/>
    <row r="6" spans="1:44">
      <c r="B6" s="20" t="s">
        <v>71</v>
      </c>
      <c r="X6" s="20" t="s">
        <v>72</v>
      </c>
    </row>
    <row r="7" spans="1:44">
      <c r="B7" s="113" t="s">
        <v>0</v>
      </c>
      <c r="C7" s="113" t="s">
        <v>22</v>
      </c>
      <c r="D7" s="113"/>
      <c r="E7" s="113"/>
      <c r="F7" s="113"/>
      <c r="G7" s="114"/>
      <c r="H7" s="117" t="s">
        <v>23</v>
      </c>
      <c r="I7" s="113"/>
      <c r="J7" s="113"/>
      <c r="K7" s="113"/>
      <c r="L7" s="126"/>
      <c r="M7" s="127" t="s">
        <v>24</v>
      </c>
      <c r="N7" s="113"/>
      <c r="O7" s="113"/>
      <c r="P7" s="113"/>
      <c r="Q7" s="128"/>
      <c r="R7" s="112" t="s">
        <v>25</v>
      </c>
      <c r="S7" s="113"/>
      <c r="T7" s="113"/>
      <c r="U7" s="113"/>
      <c r="V7" s="113"/>
      <c r="X7" s="113" t="s">
        <v>0</v>
      </c>
      <c r="Y7" s="113" t="s">
        <v>22</v>
      </c>
      <c r="Z7" s="113"/>
      <c r="AA7" s="113"/>
      <c r="AB7" s="113"/>
      <c r="AC7" s="114"/>
      <c r="AD7" s="117" t="s">
        <v>23</v>
      </c>
      <c r="AE7" s="113"/>
      <c r="AF7" s="113"/>
      <c r="AG7" s="113"/>
      <c r="AH7" s="126"/>
      <c r="AI7" s="127" t="s">
        <v>24</v>
      </c>
      <c r="AJ7" s="113"/>
      <c r="AK7" s="113"/>
      <c r="AL7" s="113"/>
      <c r="AM7" s="128"/>
      <c r="AN7" s="112" t="s">
        <v>25</v>
      </c>
      <c r="AO7" s="113"/>
      <c r="AP7" s="113"/>
      <c r="AQ7" s="113"/>
      <c r="AR7" s="113"/>
    </row>
    <row r="8" spans="1:44" ht="22.5">
      <c r="B8" s="115"/>
      <c r="C8" s="23" t="s">
        <v>26</v>
      </c>
      <c r="D8" s="23" t="s">
        <v>27</v>
      </c>
      <c r="E8" s="23" t="s">
        <v>28</v>
      </c>
      <c r="F8" s="23" t="s">
        <v>29</v>
      </c>
      <c r="G8" s="36" t="s">
        <v>30</v>
      </c>
      <c r="H8" s="29" t="s">
        <v>26</v>
      </c>
      <c r="I8" s="23" t="s">
        <v>27</v>
      </c>
      <c r="J8" s="23" t="s">
        <v>28</v>
      </c>
      <c r="K8" s="23" t="s">
        <v>29</v>
      </c>
      <c r="L8" s="41" t="s">
        <v>30</v>
      </c>
      <c r="M8" s="49" t="s">
        <v>26</v>
      </c>
      <c r="N8" s="23" t="s">
        <v>27</v>
      </c>
      <c r="O8" s="23" t="s">
        <v>28</v>
      </c>
      <c r="P8" s="23" t="s">
        <v>29</v>
      </c>
      <c r="Q8" s="50" t="s">
        <v>30</v>
      </c>
      <c r="R8" s="21" t="s">
        <v>26</v>
      </c>
      <c r="S8" s="14" t="s">
        <v>27</v>
      </c>
      <c r="T8" s="14" t="s">
        <v>28</v>
      </c>
      <c r="U8" s="14" t="s">
        <v>29</v>
      </c>
      <c r="V8" s="14" t="s">
        <v>30</v>
      </c>
      <c r="X8" s="115"/>
      <c r="Y8" s="23" t="s">
        <v>26</v>
      </c>
      <c r="Z8" s="23" t="s">
        <v>27</v>
      </c>
      <c r="AA8" s="23" t="s">
        <v>28</v>
      </c>
      <c r="AB8" s="23" t="s">
        <v>29</v>
      </c>
      <c r="AC8" s="36" t="s">
        <v>30</v>
      </c>
      <c r="AD8" s="29" t="s">
        <v>26</v>
      </c>
      <c r="AE8" s="23" t="s">
        <v>27</v>
      </c>
      <c r="AF8" s="23" t="s">
        <v>28</v>
      </c>
      <c r="AG8" s="23" t="s">
        <v>29</v>
      </c>
      <c r="AH8" s="41" t="s">
        <v>30</v>
      </c>
      <c r="AI8" s="49" t="s">
        <v>26</v>
      </c>
      <c r="AJ8" s="23" t="s">
        <v>27</v>
      </c>
      <c r="AK8" s="23" t="s">
        <v>28</v>
      </c>
      <c r="AL8" s="23" t="s">
        <v>29</v>
      </c>
      <c r="AM8" s="50" t="s">
        <v>30</v>
      </c>
      <c r="AN8" s="21" t="s">
        <v>26</v>
      </c>
      <c r="AO8" s="14" t="s">
        <v>27</v>
      </c>
      <c r="AP8" s="14" t="s">
        <v>28</v>
      </c>
      <c r="AQ8" s="14" t="s">
        <v>29</v>
      </c>
      <c r="AR8" s="14" t="s">
        <v>30</v>
      </c>
    </row>
    <row r="9" spans="1:44">
      <c r="B9" s="4" t="s">
        <v>4</v>
      </c>
      <c r="C9" s="5"/>
      <c r="D9" s="5"/>
      <c r="E9" s="5"/>
      <c r="F9" s="5"/>
      <c r="G9" s="37"/>
      <c r="H9" s="30"/>
      <c r="I9" s="5"/>
      <c r="J9" s="5"/>
      <c r="K9" s="5"/>
      <c r="L9" s="42"/>
      <c r="M9" s="51"/>
      <c r="N9" s="5"/>
      <c r="O9" s="5"/>
      <c r="P9" s="5"/>
      <c r="Q9" s="52"/>
      <c r="R9" s="5"/>
      <c r="S9" s="5"/>
      <c r="T9" s="5"/>
      <c r="U9" s="5"/>
      <c r="V9" s="5"/>
      <c r="X9" s="4" t="s">
        <v>4</v>
      </c>
      <c r="Y9" s="5"/>
      <c r="Z9" s="5"/>
      <c r="AA9" s="5"/>
      <c r="AB9" s="5"/>
      <c r="AC9" s="37"/>
      <c r="AD9" s="30"/>
      <c r="AE9" s="5"/>
      <c r="AF9" s="5"/>
      <c r="AG9" s="5"/>
      <c r="AH9" s="42"/>
      <c r="AI9" s="51"/>
      <c r="AJ9" s="5"/>
      <c r="AK9" s="5"/>
      <c r="AL9" s="5"/>
      <c r="AM9" s="52"/>
      <c r="AN9" s="5"/>
      <c r="AO9" s="5"/>
      <c r="AP9" s="5"/>
      <c r="AQ9" s="5"/>
      <c r="AR9" s="5"/>
    </row>
    <row r="10" spans="1:44">
      <c r="B10" s="6" t="s">
        <v>4</v>
      </c>
      <c r="C10" s="7">
        <v>45</v>
      </c>
      <c r="D10" s="7">
        <v>0</v>
      </c>
      <c r="E10" s="7">
        <v>0</v>
      </c>
      <c r="F10" s="7">
        <v>2</v>
      </c>
      <c r="G10" s="61">
        <v>10</v>
      </c>
      <c r="H10" s="31">
        <v>14</v>
      </c>
      <c r="I10" s="7">
        <v>3</v>
      </c>
      <c r="J10" s="7">
        <v>4</v>
      </c>
      <c r="K10" s="7">
        <v>7</v>
      </c>
      <c r="L10" s="64">
        <v>29</v>
      </c>
      <c r="M10" s="67">
        <v>24</v>
      </c>
      <c r="N10" s="7">
        <v>4</v>
      </c>
      <c r="O10" s="7">
        <v>1</v>
      </c>
      <c r="P10" s="7">
        <v>4</v>
      </c>
      <c r="Q10" s="68">
        <v>24</v>
      </c>
      <c r="R10" s="59">
        <v>37</v>
      </c>
      <c r="S10" s="7">
        <v>0</v>
      </c>
      <c r="T10" s="7">
        <v>0</v>
      </c>
      <c r="U10" s="7">
        <v>3</v>
      </c>
      <c r="V10" s="7">
        <v>17</v>
      </c>
      <c r="X10" s="6" t="s">
        <v>4</v>
      </c>
      <c r="Y10" s="11">
        <f>C10/(C10+D10+E10+F10+G10)*100</f>
        <v>78.94736842105263</v>
      </c>
      <c r="Z10" s="11">
        <f>D10/(D10+E10+F10+G10+C10)*100</f>
        <v>0</v>
      </c>
      <c r="AA10" s="11">
        <f>E10/(E10+F10+G10+D10+C10)*100</f>
        <v>0</v>
      </c>
      <c r="AB10" s="11">
        <f>F10/(F10+G10+E10+D10+C10)*100</f>
        <v>3.5087719298245612</v>
      </c>
      <c r="AC10" s="73">
        <f>G10/(G10+F10+E10+D10+C10)*100</f>
        <v>17.543859649122805</v>
      </c>
      <c r="AD10" s="34">
        <f>H10/(H10+I10+J10+K10+L10)*100</f>
        <v>24.561403508771928</v>
      </c>
      <c r="AE10" s="11">
        <f>I10/(I10+J10+K10+L10+H10)*100</f>
        <v>5.2631578947368416</v>
      </c>
      <c r="AF10" s="11">
        <f>J10/(J10+K10+L10+I10+H10)*100</f>
        <v>7.0175438596491224</v>
      </c>
      <c r="AG10" s="11">
        <f>K10/(K10+L10+J10+I10+H10)*100</f>
        <v>12.280701754385964</v>
      </c>
      <c r="AH10" s="73">
        <f>L10/(L10+K10+J10+I10+H10)*100</f>
        <v>50.877192982456144</v>
      </c>
      <c r="AI10" s="34">
        <f>M10/(M10+N10+O10+P10+Q10)*100</f>
        <v>42.105263157894733</v>
      </c>
      <c r="AJ10" s="11">
        <f>N10/(N10+O10+P10+Q10+M10)*100</f>
        <v>7.0175438596491224</v>
      </c>
      <c r="AK10" s="11">
        <f>O10/(O10+P10+Q10+N10+M10)*100</f>
        <v>1.7543859649122806</v>
      </c>
      <c r="AL10" s="11">
        <f>P10/(P10+Q10+O10+N10+M10)*100</f>
        <v>7.0175438596491224</v>
      </c>
      <c r="AM10" s="73">
        <f>Q10/(Q10+P10+O10+N10+M10)*100</f>
        <v>42.105263157894733</v>
      </c>
      <c r="AN10" s="34">
        <f>R10/(R10+S10+T10+U10+V10)*100</f>
        <v>64.912280701754383</v>
      </c>
      <c r="AO10" s="11">
        <f>S10/(S10+T10+U10+V10+R10)*100</f>
        <v>0</v>
      </c>
      <c r="AP10" s="11">
        <f>T10/(T10+U10+V10+S10+R10)*100</f>
        <v>0</v>
      </c>
      <c r="AQ10" s="11">
        <f>U10/(U10+V10+T10+S10+R10)*100</f>
        <v>5.2631578947368416</v>
      </c>
      <c r="AR10" s="11">
        <f>V10/(V10+U10+T10+S10+R10)*100</f>
        <v>29.82456140350877</v>
      </c>
    </row>
    <row r="11" spans="1:44">
      <c r="B11" s="4" t="s">
        <v>5</v>
      </c>
      <c r="C11" s="8"/>
      <c r="D11" s="8"/>
      <c r="E11" s="8"/>
      <c r="F11" s="8"/>
      <c r="G11" s="62"/>
      <c r="H11" s="32"/>
      <c r="I11" s="8"/>
      <c r="J11" s="8"/>
      <c r="K11" s="8"/>
      <c r="L11" s="65"/>
      <c r="M11" s="69"/>
      <c r="N11" s="8"/>
      <c r="O11" s="8"/>
      <c r="P11" s="8"/>
      <c r="Q11" s="70"/>
      <c r="R11" s="8"/>
      <c r="S11" s="8"/>
      <c r="T11" s="8"/>
      <c r="U11" s="8"/>
      <c r="V11" s="8"/>
      <c r="X11" s="4" t="s">
        <v>5</v>
      </c>
      <c r="Y11" s="12"/>
      <c r="Z11" s="12"/>
      <c r="AA11" s="12"/>
      <c r="AB11" s="12"/>
      <c r="AC11" s="39"/>
      <c r="AD11" s="45"/>
      <c r="AE11" s="12"/>
      <c r="AF11" s="12"/>
      <c r="AG11" s="12"/>
      <c r="AH11" s="46"/>
      <c r="AI11" s="55"/>
      <c r="AJ11" s="12"/>
      <c r="AK11" s="12"/>
      <c r="AL11" s="12"/>
      <c r="AM11" s="56"/>
      <c r="AN11" s="12"/>
      <c r="AO11" s="12"/>
      <c r="AP11" s="12"/>
      <c r="AQ11" s="12"/>
      <c r="AR11" s="12"/>
    </row>
    <row r="12" spans="1:44">
      <c r="B12" s="9" t="s">
        <v>6</v>
      </c>
      <c r="C12" s="10">
        <v>23</v>
      </c>
      <c r="D12" s="10">
        <v>0</v>
      </c>
      <c r="E12" s="10">
        <v>0</v>
      </c>
      <c r="F12" s="10">
        <v>1</v>
      </c>
      <c r="G12" s="63">
        <v>4</v>
      </c>
      <c r="H12" s="33">
        <v>6</v>
      </c>
      <c r="I12" s="10">
        <v>2</v>
      </c>
      <c r="J12" s="10">
        <v>4</v>
      </c>
      <c r="K12" s="10">
        <v>2</v>
      </c>
      <c r="L12" s="66">
        <v>14</v>
      </c>
      <c r="M12" s="71">
        <v>12</v>
      </c>
      <c r="N12" s="10">
        <v>3</v>
      </c>
      <c r="O12" s="10">
        <v>0</v>
      </c>
      <c r="P12" s="10">
        <v>2</v>
      </c>
      <c r="Q12" s="72">
        <v>11</v>
      </c>
      <c r="R12" s="60">
        <v>18</v>
      </c>
      <c r="S12" s="10">
        <v>0</v>
      </c>
      <c r="T12" s="10">
        <v>0</v>
      </c>
      <c r="U12" s="10">
        <v>2</v>
      </c>
      <c r="V12" s="10">
        <v>8</v>
      </c>
      <c r="X12" s="9" t="s">
        <v>6</v>
      </c>
      <c r="Y12" s="13">
        <f t="shared" ref="Y12:Y15" si="0">C12/(C12+D12+E12+F12+G12)*100</f>
        <v>82.142857142857139</v>
      </c>
      <c r="Z12" s="13">
        <f t="shared" ref="Z12:Z15" si="1">D12/(D12+E12+F12+G12+C12)*100</f>
        <v>0</v>
      </c>
      <c r="AA12" s="13">
        <f t="shared" ref="AA12:AA15" si="2">E12/(E12+F12+G12+D12+C12)*100</f>
        <v>0</v>
      </c>
      <c r="AB12" s="13">
        <f t="shared" ref="AB12:AB15" si="3">F12/(F12+G12+E12+D12+C12)*100</f>
        <v>3.5714285714285712</v>
      </c>
      <c r="AC12" s="40">
        <f t="shared" ref="AC12:AC15" si="4">G12/(G12+F12+E12+D12+C12)*100</f>
        <v>14.285714285714285</v>
      </c>
      <c r="AD12" s="47">
        <f t="shared" ref="AD12:AD15" si="5">H12/(H12+I12+J12+K12+L12)*100</f>
        <v>21.428571428571427</v>
      </c>
      <c r="AE12" s="13">
        <f t="shared" ref="AE12:AE15" si="6">I12/(I12+J12+K12+L12+H12)*100</f>
        <v>7.1428571428571423</v>
      </c>
      <c r="AF12" s="13">
        <f t="shared" ref="AF12:AF15" si="7">J12/(J12+K12+L12+I12+H12)*100</f>
        <v>14.285714285714285</v>
      </c>
      <c r="AG12" s="13">
        <f t="shared" ref="AG12:AG15" si="8">K12/(K12+L12+J12+I12+H12)*100</f>
        <v>7.1428571428571423</v>
      </c>
      <c r="AH12" s="48">
        <f t="shared" ref="AH12:AH15" si="9">L12/(L12+K12+J12+I12+H12)*100</f>
        <v>50</v>
      </c>
      <c r="AI12" s="57">
        <f t="shared" ref="AI12:AI15" si="10">M12/(M12+N12+O12+P12+Q12)*100</f>
        <v>42.857142857142854</v>
      </c>
      <c r="AJ12" s="13">
        <f t="shared" ref="AJ12:AJ15" si="11">N12/(N12+O12+P12+Q12+M12)*100</f>
        <v>10.714285714285714</v>
      </c>
      <c r="AK12" s="13">
        <f t="shared" ref="AK12:AK15" si="12">O12/(O12+P12+Q12+N12+M12)*100</f>
        <v>0</v>
      </c>
      <c r="AL12" s="13">
        <f t="shared" ref="AL12:AL15" si="13">P12/(P12+Q12+O12+N12+M12)*100</f>
        <v>7.1428571428571423</v>
      </c>
      <c r="AM12" s="58">
        <f t="shared" ref="AM12:AM15" si="14">Q12/(Q12+P12+O12+N12+M12)*100</f>
        <v>39.285714285714285</v>
      </c>
      <c r="AN12" s="35">
        <f t="shared" ref="AN12:AN15" si="15">R12/(R12+S12+T12+U12+V12)*100</f>
        <v>64.285714285714292</v>
      </c>
      <c r="AO12" s="13">
        <f t="shared" ref="AO12:AO15" si="16">S12/(S12+T12+U12+V12+R12)*100</f>
        <v>0</v>
      </c>
      <c r="AP12" s="13">
        <f t="shared" ref="AP12:AP15" si="17">T12/(T12+U12+V12+S12+R12)*100</f>
        <v>0</v>
      </c>
      <c r="AQ12" s="13">
        <f t="shared" ref="AQ12:AQ15" si="18">U12/(U12+V12+T12+S12+R12)*100</f>
        <v>7.1428571428571423</v>
      </c>
      <c r="AR12" s="13">
        <f t="shared" ref="AR12:AR15" si="19">V12/(V12+U12+T12+S12+R12)*100</f>
        <v>28.571428571428569</v>
      </c>
    </row>
    <row r="13" spans="1:44">
      <c r="B13" s="9" t="s">
        <v>7</v>
      </c>
      <c r="C13" s="10">
        <v>16</v>
      </c>
      <c r="D13" s="10">
        <v>0</v>
      </c>
      <c r="E13" s="10">
        <v>0</v>
      </c>
      <c r="F13" s="10">
        <v>0</v>
      </c>
      <c r="G13" s="63">
        <v>2</v>
      </c>
      <c r="H13" s="33">
        <v>6</v>
      </c>
      <c r="I13" s="10">
        <v>1</v>
      </c>
      <c r="J13" s="10">
        <v>0</v>
      </c>
      <c r="K13" s="10">
        <v>3</v>
      </c>
      <c r="L13" s="66">
        <v>8</v>
      </c>
      <c r="M13" s="71">
        <v>10</v>
      </c>
      <c r="N13" s="10">
        <v>0</v>
      </c>
      <c r="O13" s="10">
        <v>0</v>
      </c>
      <c r="P13" s="10">
        <v>2</v>
      </c>
      <c r="Q13" s="72">
        <v>6</v>
      </c>
      <c r="R13" s="60">
        <v>13</v>
      </c>
      <c r="S13" s="10">
        <v>0</v>
      </c>
      <c r="T13" s="10">
        <v>0</v>
      </c>
      <c r="U13" s="10">
        <v>1</v>
      </c>
      <c r="V13" s="10">
        <v>4</v>
      </c>
      <c r="X13" s="9" t="s">
        <v>7</v>
      </c>
      <c r="Y13" s="13">
        <f t="shared" si="0"/>
        <v>88.888888888888886</v>
      </c>
      <c r="Z13" s="13">
        <f t="shared" si="1"/>
        <v>0</v>
      </c>
      <c r="AA13" s="13">
        <f t="shared" si="2"/>
        <v>0</v>
      </c>
      <c r="AB13" s="13">
        <f t="shared" si="3"/>
        <v>0</v>
      </c>
      <c r="AC13" s="40">
        <f t="shared" si="4"/>
        <v>11.111111111111111</v>
      </c>
      <c r="AD13" s="47">
        <f t="shared" si="5"/>
        <v>33.333333333333329</v>
      </c>
      <c r="AE13" s="13">
        <f t="shared" si="6"/>
        <v>5.5555555555555554</v>
      </c>
      <c r="AF13" s="13">
        <f t="shared" si="7"/>
        <v>0</v>
      </c>
      <c r="AG13" s="13">
        <f t="shared" si="8"/>
        <v>16.666666666666664</v>
      </c>
      <c r="AH13" s="48">
        <f t="shared" si="9"/>
        <v>44.444444444444443</v>
      </c>
      <c r="AI13" s="57">
        <f t="shared" si="10"/>
        <v>55.555555555555557</v>
      </c>
      <c r="AJ13" s="13">
        <f t="shared" si="11"/>
        <v>0</v>
      </c>
      <c r="AK13" s="13">
        <f t="shared" si="12"/>
        <v>0</v>
      </c>
      <c r="AL13" s="13">
        <f t="shared" si="13"/>
        <v>11.111111111111111</v>
      </c>
      <c r="AM13" s="58">
        <f t="shared" si="14"/>
        <v>33.333333333333329</v>
      </c>
      <c r="AN13" s="35">
        <f t="shared" si="15"/>
        <v>72.222222222222214</v>
      </c>
      <c r="AO13" s="13">
        <f t="shared" si="16"/>
        <v>0</v>
      </c>
      <c r="AP13" s="13">
        <f t="shared" si="17"/>
        <v>0</v>
      </c>
      <c r="AQ13" s="13">
        <f t="shared" si="18"/>
        <v>5.5555555555555554</v>
      </c>
      <c r="AR13" s="13">
        <f t="shared" si="19"/>
        <v>22.222222222222221</v>
      </c>
    </row>
    <row r="14" spans="1:44">
      <c r="B14" s="9" t="s">
        <v>8</v>
      </c>
      <c r="C14" s="10">
        <v>5</v>
      </c>
      <c r="D14" s="10">
        <v>0</v>
      </c>
      <c r="E14" s="10">
        <v>0</v>
      </c>
      <c r="F14" s="10">
        <v>1</v>
      </c>
      <c r="G14" s="63">
        <v>4</v>
      </c>
      <c r="H14" s="33">
        <v>2</v>
      </c>
      <c r="I14" s="10">
        <v>0</v>
      </c>
      <c r="J14" s="10">
        <v>0</v>
      </c>
      <c r="K14" s="10">
        <v>1</v>
      </c>
      <c r="L14" s="66">
        <v>7</v>
      </c>
      <c r="M14" s="71">
        <v>2</v>
      </c>
      <c r="N14" s="10">
        <v>1</v>
      </c>
      <c r="O14" s="10">
        <v>0</v>
      </c>
      <c r="P14" s="10">
        <v>0</v>
      </c>
      <c r="Q14" s="72">
        <v>7</v>
      </c>
      <c r="R14" s="60">
        <v>5</v>
      </c>
      <c r="S14" s="10">
        <v>0</v>
      </c>
      <c r="T14" s="10">
        <v>0</v>
      </c>
      <c r="U14" s="10">
        <v>0</v>
      </c>
      <c r="V14" s="10">
        <v>5</v>
      </c>
      <c r="X14" s="9" t="s">
        <v>8</v>
      </c>
      <c r="Y14" s="13">
        <f t="shared" si="0"/>
        <v>50</v>
      </c>
      <c r="Z14" s="13">
        <f t="shared" si="1"/>
        <v>0</v>
      </c>
      <c r="AA14" s="13">
        <f t="shared" si="2"/>
        <v>0</v>
      </c>
      <c r="AB14" s="13">
        <f t="shared" si="3"/>
        <v>10</v>
      </c>
      <c r="AC14" s="40">
        <f t="shared" si="4"/>
        <v>40</v>
      </c>
      <c r="AD14" s="47">
        <f t="shared" si="5"/>
        <v>20</v>
      </c>
      <c r="AE14" s="13">
        <f t="shared" si="6"/>
        <v>0</v>
      </c>
      <c r="AF14" s="13">
        <f t="shared" si="7"/>
        <v>0</v>
      </c>
      <c r="AG14" s="13">
        <f t="shared" si="8"/>
        <v>10</v>
      </c>
      <c r="AH14" s="48">
        <f t="shared" si="9"/>
        <v>70</v>
      </c>
      <c r="AI14" s="57">
        <f t="shared" si="10"/>
        <v>20</v>
      </c>
      <c r="AJ14" s="13">
        <f t="shared" si="11"/>
        <v>10</v>
      </c>
      <c r="AK14" s="13">
        <f t="shared" si="12"/>
        <v>0</v>
      </c>
      <c r="AL14" s="13">
        <f t="shared" si="13"/>
        <v>0</v>
      </c>
      <c r="AM14" s="58">
        <f t="shared" si="14"/>
        <v>70</v>
      </c>
      <c r="AN14" s="35">
        <f t="shared" si="15"/>
        <v>50</v>
      </c>
      <c r="AO14" s="13">
        <f t="shared" si="16"/>
        <v>0</v>
      </c>
      <c r="AP14" s="13">
        <f t="shared" si="17"/>
        <v>0</v>
      </c>
      <c r="AQ14" s="13">
        <f t="shared" si="18"/>
        <v>0</v>
      </c>
      <c r="AR14" s="13">
        <f t="shared" si="19"/>
        <v>50</v>
      </c>
    </row>
    <row r="15" spans="1:44">
      <c r="B15" s="9" t="s">
        <v>9</v>
      </c>
      <c r="C15" s="10">
        <v>1</v>
      </c>
      <c r="D15" s="10">
        <v>0</v>
      </c>
      <c r="E15" s="10">
        <v>0</v>
      </c>
      <c r="F15" s="10">
        <v>0</v>
      </c>
      <c r="G15" s="63">
        <v>0</v>
      </c>
      <c r="H15" s="33">
        <v>0</v>
      </c>
      <c r="I15" s="10">
        <v>0</v>
      </c>
      <c r="J15" s="10">
        <v>0</v>
      </c>
      <c r="K15" s="10">
        <v>1</v>
      </c>
      <c r="L15" s="66">
        <v>0</v>
      </c>
      <c r="M15" s="71">
        <v>0</v>
      </c>
      <c r="N15" s="10">
        <v>0</v>
      </c>
      <c r="O15" s="10">
        <v>1</v>
      </c>
      <c r="P15" s="10">
        <v>0</v>
      </c>
      <c r="Q15" s="72">
        <v>0</v>
      </c>
      <c r="R15" s="60">
        <v>1</v>
      </c>
      <c r="S15" s="10">
        <v>0</v>
      </c>
      <c r="T15" s="10">
        <v>0</v>
      </c>
      <c r="U15" s="10">
        <v>0</v>
      </c>
      <c r="V15" s="10">
        <v>0</v>
      </c>
      <c r="X15" s="9" t="s">
        <v>9</v>
      </c>
      <c r="Y15" s="13">
        <f t="shared" si="0"/>
        <v>100</v>
      </c>
      <c r="Z15" s="13">
        <f t="shared" si="1"/>
        <v>0</v>
      </c>
      <c r="AA15" s="13">
        <f t="shared" si="2"/>
        <v>0</v>
      </c>
      <c r="AB15" s="13">
        <f t="shared" si="3"/>
        <v>0</v>
      </c>
      <c r="AC15" s="40">
        <f t="shared" si="4"/>
        <v>0</v>
      </c>
      <c r="AD15" s="47">
        <f t="shared" si="5"/>
        <v>0</v>
      </c>
      <c r="AE15" s="13">
        <f t="shared" si="6"/>
        <v>0</v>
      </c>
      <c r="AF15" s="13">
        <f t="shared" si="7"/>
        <v>0</v>
      </c>
      <c r="AG15" s="13">
        <f t="shared" si="8"/>
        <v>100</v>
      </c>
      <c r="AH15" s="48">
        <f t="shared" si="9"/>
        <v>0</v>
      </c>
      <c r="AI15" s="57">
        <f t="shared" si="10"/>
        <v>0</v>
      </c>
      <c r="AJ15" s="13">
        <f t="shared" si="11"/>
        <v>0</v>
      </c>
      <c r="AK15" s="13">
        <f t="shared" si="12"/>
        <v>100</v>
      </c>
      <c r="AL15" s="13">
        <f t="shared" si="13"/>
        <v>0</v>
      </c>
      <c r="AM15" s="58">
        <f t="shared" si="14"/>
        <v>0</v>
      </c>
      <c r="AN15" s="35">
        <f t="shared" si="15"/>
        <v>100</v>
      </c>
      <c r="AO15" s="13">
        <f t="shared" si="16"/>
        <v>0</v>
      </c>
      <c r="AP15" s="13">
        <f t="shared" si="17"/>
        <v>0</v>
      </c>
      <c r="AQ15" s="13">
        <f t="shared" si="18"/>
        <v>0</v>
      </c>
      <c r="AR15" s="13">
        <f t="shared" si="19"/>
        <v>0</v>
      </c>
    </row>
    <row r="16" spans="1:44">
      <c r="B16" s="4" t="s">
        <v>61</v>
      </c>
      <c r="C16" s="8"/>
      <c r="D16" s="8"/>
      <c r="E16" s="8"/>
      <c r="F16" s="8"/>
      <c r="G16" s="62"/>
      <c r="H16" s="32"/>
      <c r="I16" s="8"/>
      <c r="J16" s="8"/>
      <c r="K16" s="8"/>
      <c r="L16" s="65"/>
      <c r="M16" s="69"/>
      <c r="N16" s="8"/>
      <c r="O16" s="8"/>
      <c r="P16" s="8"/>
      <c r="Q16" s="70"/>
      <c r="R16" s="8"/>
      <c r="S16" s="8"/>
      <c r="T16" s="8"/>
      <c r="U16" s="8"/>
      <c r="V16" s="8"/>
      <c r="X16" s="4" t="s">
        <v>61</v>
      </c>
      <c r="Y16" s="8"/>
      <c r="Z16" s="8"/>
      <c r="AA16" s="8"/>
      <c r="AB16" s="8"/>
      <c r="AC16" s="62"/>
      <c r="AD16" s="32"/>
      <c r="AE16" s="8"/>
      <c r="AF16" s="8"/>
      <c r="AG16" s="8"/>
      <c r="AH16" s="65"/>
      <c r="AI16" s="69"/>
      <c r="AJ16" s="8"/>
      <c r="AK16" s="8"/>
      <c r="AL16" s="8"/>
      <c r="AM16" s="70"/>
      <c r="AN16" s="8"/>
      <c r="AO16" s="8"/>
      <c r="AP16" s="8"/>
      <c r="AQ16" s="8"/>
      <c r="AR16" s="8"/>
    </row>
    <row r="17" spans="2:44">
      <c r="B17" s="9" t="s">
        <v>54</v>
      </c>
      <c r="C17" s="10">
        <v>5</v>
      </c>
      <c r="D17" s="10">
        <v>0</v>
      </c>
      <c r="E17" s="10">
        <v>0</v>
      </c>
      <c r="F17" s="10">
        <v>2</v>
      </c>
      <c r="G17" s="63">
        <v>1</v>
      </c>
      <c r="H17" s="33">
        <v>3</v>
      </c>
      <c r="I17" s="10">
        <v>0</v>
      </c>
      <c r="J17" s="10">
        <v>0</v>
      </c>
      <c r="K17" s="10">
        <v>2</v>
      </c>
      <c r="L17" s="66">
        <v>3</v>
      </c>
      <c r="M17" s="71">
        <v>3</v>
      </c>
      <c r="N17" s="10">
        <v>1</v>
      </c>
      <c r="O17" s="10">
        <v>0</v>
      </c>
      <c r="P17" s="10">
        <v>1</v>
      </c>
      <c r="Q17" s="72">
        <v>3</v>
      </c>
      <c r="R17" s="60">
        <v>5</v>
      </c>
      <c r="S17" s="10">
        <v>0</v>
      </c>
      <c r="T17" s="10">
        <v>0</v>
      </c>
      <c r="U17" s="10">
        <v>1</v>
      </c>
      <c r="V17" s="10">
        <v>2</v>
      </c>
      <c r="X17" s="9" t="s">
        <v>54</v>
      </c>
      <c r="Y17" s="13">
        <f t="shared" ref="Y17:Y23" si="20">C17/(C17+D17+E17+F17+G17)*100</f>
        <v>62.5</v>
      </c>
      <c r="Z17" s="13">
        <f t="shared" ref="Z17:Z23" si="21">D17/(D17+E17+F17+G17+C17)*100</f>
        <v>0</v>
      </c>
      <c r="AA17" s="13">
        <f t="shared" ref="AA17:AA23" si="22">E17/(E17+F17+G17+D17+C17)*100</f>
        <v>0</v>
      </c>
      <c r="AB17" s="13">
        <f t="shared" ref="AB17:AB23" si="23">F17/(F17+G17+E17+D17+C17)*100</f>
        <v>25</v>
      </c>
      <c r="AC17" s="40">
        <f t="shared" ref="AC17:AC23" si="24">G17/(G17+F17+E17+D17+C17)*100</f>
        <v>12.5</v>
      </c>
      <c r="AD17" s="47">
        <f t="shared" ref="AD17:AD23" si="25">H17/(H17+I17+J17+K17+L17)*100</f>
        <v>37.5</v>
      </c>
      <c r="AE17" s="13">
        <f t="shared" ref="AE17:AE23" si="26">I17/(I17+J17+K17+L17+H17)*100</f>
        <v>0</v>
      </c>
      <c r="AF17" s="13">
        <f t="shared" ref="AF17:AF23" si="27">J17/(J17+K17+L17+I17+H17)*100</f>
        <v>0</v>
      </c>
      <c r="AG17" s="13">
        <f t="shared" ref="AG17:AG23" si="28">K17/(K17+L17+J17+I17+H17)*100</f>
        <v>25</v>
      </c>
      <c r="AH17" s="48">
        <f t="shared" ref="AH17:AH23" si="29">L17/(L17+K17+J17+I17+H17)*100</f>
        <v>37.5</v>
      </c>
      <c r="AI17" s="57">
        <f t="shared" ref="AI17:AI23" si="30">M17/(M17+N17+O17+P17+Q17)*100</f>
        <v>37.5</v>
      </c>
      <c r="AJ17" s="13">
        <f t="shared" ref="AJ17:AJ23" si="31">N17/(N17+O17+P17+Q17+M17)*100</f>
        <v>12.5</v>
      </c>
      <c r="AK17" s="13">
        <f t="shared" ref="AK17:AK23" si="32">O17/(O17+P17+Q17+N17+M17)*100</f>
        <v>0</v>
      </c>
      <c r="AL17" s="13">
        <f t="shared" ref="AL17:AL23" si="33">P17/(P17+Q17+O17+N17+M17)*100</f>
        <v>12.5</v>
      </c>
      <c r="AM17" s="58">
        <f t="shared" ref="AM17:AM23" si="34">Q17/(Q17+P17+O17+N17+M17)*100</f>
        <v>37.5</v>
      </c>
      <c r="AN17" s="35">
        <f t="shared" ref="AN17:AN23" si="35">R17/(R17+S17+T17+U17+V17)*100</f>
        <v>62.5</v>
      </c>
      <c r="AO17" s="13">
        <f t="shared" ref="AO17:AO23" si="36">S17/(S17+T17+U17+V17+R17)*100</f>
        <v>0</v>
      </c>
      <c r="AP17" s="13">
        <f t="shared" ref="AP17:AP23" si="37">T17/(T17+U17+V17+S17+R17)*100</f>
        <v>0</v>
      </c>
      <c r="AQ17" s="13">
        <f t="shared" ref="AQ17:AQ23" si="38">U17/(U17+V17+T17+S17+R17)*100</f>
        <v>12.5</v>
      </c>
      <c r="AR17" s="13">
        <f t="shared" ref="AR17:AR23" si="39">V17/(V17+U17+T17+S17+R17)*100</f>
        <v>25</v>
      </c>
    </row>
    <row r="18" spans="2:44">
      <c r="B18" s="9" t="s">
        <v>55</v>
      </c>
      <c r="C18" s="10">
        <v>1</v>
      </c>
      <c r="D18" s="10">
        <v>0</v>
      </c>
      <c r="E18" s="10">
        <v>0</v>
      </c>
      <c r="F18" s="10">
        <v>0</v>
      </c>
      <c r="G18" s="63">
        <v>2</v>
      </c>
      <c r="H18" s="33">
        <v>1</v>
      </c>
      <c r="I18" s="10">
        <v>0</v>
      </c>
      <c r="J18" s="10">
        <v>0</v>
      </c>
      <c r="K18" s="10">
        <v>0</v>
      </c>
      <c r="L18" s="66">
        <v>2</v>
      </c>
      <c r="M18" s="71">
        <v>1</v>
      </c>
      <c r="N18" s="10">
        <v>0</v>
      </c>
      <c r="O18" s="10">
        <v>0</v>
      </c>
      <c r="P18" s="10">
        <v>0</v>
      </c>
      <c r="Q18" s="72">
        <v>2</v>
      </c>
      <c r="R18" s="60">
        <v>2</v>
      </c>
      <c r="S18" s="10">
        <v>0</v>
      </c>
      <c r="T18" s="10">
        <v>0</v>
      </c>
      <c r="U18" s="10">
        <v>0</v>
      </c>
      <c r="V18" s="10">
        <v>1</v>
      </c>
      <c r="X18" s="9" t="s">
        <v>55</v>
      </c>
      <c r="Y18" s="13">
        <f t="shared" si="20"/>
        <v>33.333333333333329</v>
      </c>
      <c r="Z18" s="13">
        <f t="shared" si="21"/>
        <v>0</v>
      </c>
      <c r="AA18" s="13">
        <f t="shared" si="22"/>
        <v>0</v>
      </c>
      <c r="AB18" s="13">
        <f t="shared" si="23"/>
        <v>0</v>
      </c>
      <c r="AC18" s="40">
        <f t="shared" si="24"/>
        <v>66.666666666666657</v>
      </c>
      <c r="AD18" s="47">
        <f t="shared" si="25"/>
        <v>33.333333333333329</v>
      </c>
      <c r="AE18" s="13">
        <f t="shared" si="26"/>
        <v>0</v>
      </c>
      <c r="AF18" s="13">
        <f t="shared" si="27"/>
        <v>0</v>
      </c>
      <c r="AG18" s="13">
        <f t="shared" si="28"/>
        <v>0</v>
      </c>
      <c r="AH18" s="48">
        <f t="shared" si="29"/>
        <v>66.666666666666657</v>
      </c>
      <c r="AI18" s="57">
        <f t="shared" si="30"/>
        <v>33.333333333333329</v>
      </c>
      <c r="AJ18" s="13">
        <f t="shared" si="31"/>
        <v>0</v>
      </c>
      <c r="AK18" s="13">
        <f t="shared" si="32"/>
        <v>0</v>
      </c>
      <c r="AL18" s="13">
        <f t="shared" si="33"/>
        <v>0</v>
      </c>
      <c r="AM18" s="58">
        <f t="shared" si="34"/>
        <v>66.666666666666657</v>
      </c>
      <c r="AN18" s="35">
        <f t="shared" si="35"/>
        <v>66.666666666666657</v>
      </c>
      <c r="AO18" s="13">
        <f t="shared" si="36"/>
        <v>0</v>
      </c>
      <c r="AP18" s="13">
        <f t="shared" si="37"/>
        <v>0</v>
      </c>
      <c r="AQ18" s="13">
        <f t="shared" si="38"/>
        <v>0</v>
      </c>
      <c r="AR18" s="13">
        <f t="shared" si="39"/>
        <v>33.333333333333329</v>
      </c>
    </row>
    <row r="19" spans="2:44">
      <c r="B19" s="9" t="s">
        <v>56</v>
      </c>
      <c r="C19" s="10">
        <v>17</v>
      </c>
      <c r="D19" s="10">
        <v>0</v>
      </c>
      <c r="E19" s="10">
        <v>0</v>
      </c>
      <c r="F19" s="10">
        <v>0</v>
      </c>
      <c r="G19" s="63">
        <v>3</v>
      </c>
      <c r="H19" s="33">
        <v>6</v>
      </c>
      <c r="I19" s="10">
        <v>1</v>
      </c>
      <c r="J19" s="10">
        <v>3</v>
      </c>
      <c r="K19" s="10">
        <v>2</v>
      </c>
      <c r="L19" s="66">
        <v>8</v>
      </c>
      <c r="M19" s="71">
        <v>12</v>
      </c>
      <c r="N19" s="10">
        <v>2</v>
      </c>
      <c r="O19" s="10">
        <v>1</v>
      </c>
      <c r="P19" s="10">
        <v>1</v>
      </c>
      <c r="Q19" s="72">
        <v>4</v>
      </c>
      <c r="R19" s="60">
        <v>17</v>
      </c>
      <c r="S19" s="10">
        <v>0</v>
      </c>
      <c r="T19" s="10">
        <v>0</v>
      </c>
      <c r="U19" s="10">
        <v>0</v>
      </c>
      <c r="V19" s="10">
        <v>3</v>
      </c>
      <c r="X19" s="9" t="s">
        <v>56</v>
      </c>
      <c r="Y19" s="13">
        <f t="shared" si="20"/>
        <v>85</v>
      </c>
      <c r="Z19" s="13">
        <f t="shared" si="21"/>
        <v>0</v>
      </c>
      <c r="AA19" s="13">
        <f t="shared" si="22"/>
        <v>0</v>
      </c>
      <c r="AB19" s="13">
        <f t="shared" si="23"/>
        <v>0</v>
      </c>
      <c r="AC19" s="40">
        <f t="shared" si="24"/>
        <v>15</v>
      </c>
      <c r="AD19" s="47">
        <f t="shared" si="25"/>
        <v>30</v>
      </c>
      <c r="AE19" s="13">
        <f t="shared" si="26"/>
        <v>5</v>
      </c>
      <c r="AF19" s="13">
        <f t="shared" si="27"/>
        <v>15</v>
      </c>
      <c r="AG19" s="13">
        <f t="shared" si="28"/>
        <v>10</v>
      </c>
      <c r="AH19" s="48">
        <f t="shared" si="29"/>
        <v>40</v>
      </c>
      <c r="AI19" s="57">
        <f t="shared" si="30"/>
        <v>60</v>
      </c>
      <c r="AJ19" s="13">
        <f t="shared" si="31"/>
        <v>10</v>
      </c>
      <c r="AK19" s="13">
        <f t="shared" si="32"/>
        <v>5</v>
      </c>
      <c r="AL19" s="13">
        <f t="shared" si="33"/>
        <v>5</v>
      </c>
      <c r="AM19" s="58">
        <f t="shared" si="34"/>
        <v>20</v>
      </c>
      <c r="AN19" s="35">
        <f t="shared" si="35"/>
        <v>85</v>
      </c>
      <c r="AO19" s="13">
        <f t="shared" si="36"/>
        <v>0</v>
      </c>
      <c r="AP19" s="13">
        <f t="shared" si="37"/>
        <v>0</v>
      </c>
      <c r="AQ19" s="13">
        <f t="shared" si="38"/>
        <v>0</v>
      </c>
      <c r="AR19" s="13">
        <f t="shared" si="39"/>
        <v>15</v>
      </c>
    </row>
    <row r="20" spans="2:44">
      <c r="B20" s="9" t="s">
        <v>57</v>
      </c>
      <c r="C20" s="10">
        <v>1</v>
      </c>
      <c r="D20" s="10">
        <v>0</v>
      </c>
      <c r="E20" s="10">
        <v>0</v>
      </c>
      <c r="F20" s="10">
        <v>0</v>
      </c>
      <c r="G20" s="63">
        <v>0</v>
      </c>
      <c r="H20" s="33">
        <v>0</v>
      </c>
      <c r="I20" s="10">
        <v>0</v>
      </c>
      <c r="J20" s="10">
        <v>1</v>
      </c>
      <c r="K20" s="10">
        <v>0</v>
      </c>
      <c r="L20" s="66">
        <v>0</v>
      </c>
      <c r="M20" s="71">
        <v>1</v>
      </c>
      <c r="N20" s="10">
        <v>0</v>
      </c>
      <c r="O20" s="10">
        <v>0</v>
      </c>
      <c r="P20" s="10">
        <v>0</v>
      </c>
      <c r="Q20" s="72">
        <v>0</v>
      </c>
      <c r="R20" s="60">
        <v>1</v>
      </c>
      <c r="S20" s="10">
        <v>0</v>
      </c>
      <c r="T20" s="10">
        <v>0</v>
      </c>
      <c r="U20" s="10">
        <v>0</v>
      </c>
      <c r="V20" s="10">
        <v>0</v>
      </c>
      <c r="X20" s="9" t="s">
        <v>57</v>
      </c>
      <c r="Y20" s="13">
        <f t="shared" si="20"/>
        <v>100</v>
      </c>
      <c r="Z20" s="13">
        <f t="shared" si="21"/>
        <v>0</v>
      </c>
      <c r="AA20" s="13">
        <f t="shared" si="22"/>
        <v>0</v>
      </c>
      <c r="AB20" s="13">
        <f t="shared" si="23"/>
        <v>0</v>
      </c>
      <c r="AC20" s="40">
        <f t="shared" si="24"/>
        <v>0</v>
      </c>
      <c r="AD20" s="47">
        <f t="shared" si="25"/>
        <v>0</v>
      </c>
      <c r="AE20" s="13">
        <f t="shared" si="26"/>
        <v>0</v>
      </c>
      <c r="AF20" s="13">
        <f t="shared" si="27"/>
        <v>100</v>
      </c>
      <c r="AG20" s="13">
        <f t="shared" si="28"/>
        <v>0</v>
      </c>
      <c r="AH20" s="48">
        <f t="shared" si="29"/>
        <v>0</v>
      </c>
      <c r="AI20" s="57">
        <f t="shared" si="30"/>
        <v>100</v>
      </c>
      <c r="AJ20" s="13">
        <f t="shared" si="31"/>
        <v>0</v>
      </c>
      <c r="AK20" s="13">
        <f t="shared" si="32"/>
        <v>0</v>
      </c>
      <c r="AL20" s="13">
        <f t="shared" si="33"/>
        <v>0</v>
      </c>
      <c r="AM20" s="58">
        <f t="shared" si="34"/>
        <v>0</v>
      </c>
      <c r="AN20" s="35">
        <f t="shared" si="35"/>
        <v>100</v>
      </c>
      <c r="AO20" s="13">
        <f t="shared" si="36"/>
        <v>0</v>
      </c>
      <c r="AP20" s="13">
        <f t="shared" si="37"/>
        <v>0</v>
      </c>
      <c r="AQ20" s="13">
        <f t="shared" si="38"/>
        <v>0</v>
      </c>
      <c r="AR20" s="13">
        <f t="shared" si="39"/>
        <v>0</v>
      </c>
    </row>
    <row r="21" spans="2:44">
      <c r="B21" s="9" t="s">
        <v>58</v>
      </c>
      <c r="C21" s="10">
        <v>17</v>
      </c>
      <c r="D21" s="10">
        <v>0</v>
      </c>
      <c r="E21" s="10">
        <v>0</v>
      </c>
      <c r="F21" s="10">
        <v>0</v>
      </c>
      <c r="G21" s="63">
        <v>2</v>
      </c>
      <c r="H21" s="33">
        <v>3</v>
      </c>
      <c r="I21" s="10">
        <v>1</v>
      </c>
      <c r="J21" s="10">
        <v>0</v>
      </c>
      <c r="K21" s="10">
        <v>3</v>
      </c>
      <c r="L21" s="66">
        <v>12</v>
      </c>
      <c r="M21" s="71">
        <v>5</v>
      </c>
      <c r="N21" s="10">
        <v>1</v>
      </c>
      <c r="O21" s="10">
        <v>0</v>
      </c>
      <c r="P21" s="10">
        <v>2</v>
      </c>
      <c r="Q21" s="72">
        <v>11</v>
      </c>
      <c r="R21" s="60">
        <v>8</v>
      </c>
      <c r="S21" s="10">
        <v>0</v>
      </c>
      <c r="T21" s="10">
        <v>0</v>
      </c>
      <c r="U21" s="10">
        <v>2</v>
      </c>
      <c r="V21" s="10">
        <v>9</v>
      </c>
      <c r="X21" s="9" t="s">
        <v>58</v>
      </c>
      <c r="Y21" s="13">
        <f t="shared" si="20"/>
        <v>89.473684210526315</v>
      </c>
      <c r="Z21" s="13">
        <f t="shared" si="21"/>
        <v>0</v>
      </c>
      <c r="AA21" s="13">
        <f t="shared" si="22"/>
        <v>0</v>
      </c>
      <c r="AB21" s="13">
        <f t="shared" si="23"/>
        <v>0</v>
      </c>
      <c r="AC21" s="40">
        <f t="shared" si="24"/>
        <v>10.526315789473683</v>
      </c>
      <c r="AD21" s="47">
        <f t="shared" si="25"/>
        <v>15.789473684210526</v>
      </c>
      <c r="AE21" s="13">
        <f t="shared" si="26"/>
        <v>5.2631578947368416</v>
      </c>
      <c r="AF21" s="13">
        <f t="shared" si="27"/>
        <v>0</v>
      </c>
      <c r="AG21" s="13">
        <f t="shared" si="28"/>
        <v>15.789473684210526</v>
      </c>
      <c r="AH21" s="48">
        <f t="shared" si="29"/>
        <v>63.157894736842103</v>
      </c>
      <c r="AI21" s="57">
        <f t="shared" si="30"/>
        <v>26.315789473684209</v>
      </c>
      <c r="AJ21" s="13">
        <f t="shared" si="31"/>
        <v>5.2631578947368416</v>
      </c>
      <c r="AK21" s="13">
        <f t="shared" si="32"/>
        <v>0</v>
      </c>
      <c r="AL21" s="13">
        <f t="shared" si="33"/>
        <v>10.526315789473683</v>
      </c>
      <c r="AM21" s="58">
        <f t="shared" si="34"/>
        <v>57.894736842105267</v>
      </c>
      <c r="AN21" s="35">
        <f t="shared" si="35"/>
        <v>42.105263157894733</v>
      </c>
      <c r="AO21" s="13">
        <f t="shared" si="36"/>
        <v>0</v>
      </c>
      <c r="AP21" s="13">
        <f t="shared" si="37"/>
        <v>0</v>
      </c>
      <c r="AQ21" s="13">
        <f t="shared" si="38"/>
        <v>10.526315789473683</v>
      </c>
      <c r="AR21" s="13">
        <f t="shared" si="39"/>
        <v>47.368421052631575</v>
      </c>
    </row>
    <row r="22" spans="2:44">
      <c r="B22" s="9" t="s">
        <v>59</v>
      </c>
      <c r="C22" s="10">
        <v>0</v>
      </c>
      <c r="D22" s="10">
        <v>0</v>
      </c>
      <c r="E22" s="10">
        <v>0</v>
      </c>
      <c r="F22" s="10">
        <v>0</v>
      </c>
      <c r="G22" s="63">
        <v>0</v>
      </c>
      <c r="H22" s="33">
        <v>0</v>
      </c>
      <c r="I22" s="10">
        <v>0</v>
      </c>
      <c r="J22" s="10">
        <v>0</v>
      </c>
      <c r="K22" s="10">
        <v>0</v>
      </c>
      <c r="L22" s="66">
        <v>0</v>
      </c>
      <c r="M22" s="71">
        <v>0</v>
      </c>
      <c r="N22" s="10">
        <v>0</v>
      </c>
      <c r="O22" s="10">
        <v>0</v>
      </c>
      <c r="P22" s="10">
        <v>0</v>
      </c>
      <c r="Q22" s="72">
        <v>0</v>
      </c>
      <c r="R22" s="60">
        <v>0</v>
      </c>
      <c r="S22" s="10">
        <v>0</v>
      </c>
      <c r="T22" s="10">
        <v>0</v>
      </c>
      <c r="U22" s="10">
        <v>0</v>
      </c>
      <c r="V22" s="10">
        <v>0</v>
      </c>
      <c r="X22" s="9" t="s">
        <v>59</v>
      </c>
      <c r="Y22" s="13" t="e">
        <f t="shared" si="20"/>
        <v>#DIV/0!</v>
      </c>
      <c r="Z22" s="13" t="e">
        <f t="shared" si="21"/>
        <v>#DIV/0!</v>
      </c>
      <c r="AA22" s="13" t="e">
        <f t="shared" si="22"/>
        <v>#DIV/0!</v>
      </c>
      <c r="AB22" s="13" t="e">
        <f t="shared" si="23"/>
        <v>#DIV/0!</v>
      </c>
      <c r="AC22" s="40" t="e">
        <f t="shared" si="24"/>
        <v>#DIV/0!</v>
      </c>
      <c r="AD22" s="47" t="e">
        <f t="shared" si="25"/>
        <v>#DIV/0!</v>
      </c>
      <c r="AE22" s="13" t="e">
        <f t="shared" si="26"/>
        <v>#DIV/0!</v>
      </c>
      <c r="AF22" s="13" t="e">
        <f t="shared" si="27"/>
        <v>#DIV/0!</v>
      </c>
      <c r="AG22" s="13" t="e">
        <f t="shared" si="28"/>
        <v>#DIV/0!</v>
      </c>
      <c r="AH22" s="48" t="e">
        <f t="shared" si="29"/>
        <v>#DIV/0!</v>
      </c>
      <c r="AI22" s="57" t="e">
        <f t="shared" si="30"/>
        <v>#DIV/0!</v>
      </c>
      <c r="AJ22" s="13" t="e">
        <f t="shared" si="31"/>
        <v>#DIV/0!</v>
      </c>
      <c r="AK22" s="13" t="e">
        <f t="shared" si="32"/>
        <v>#DIV/0!</v>
      </c>
      <c r="AL22" s="13" t="e">
        <f t="shared" si="33"/>
        <v>#DIV/0!</v>
      </c>
      <c r="AM22" s="58" t="e">
        <f t="shared" si="34"/>
        <v>#DIV/0!</v>
      </c>
      <c r="AN22" s="35" t="e">
        <f t="shared" si="35"/>
        <v>#DIV/0!</v>
      </c>
      <c r="AO22" s="13" t="e">
        <f t="shared" si="36"/>
        <v>#DIV/0!</v>
      </c>
      <c r="AP22" s="13" t="e">
        <f t="shared" si="37"/>
        <v>#DIV/0!</v>
      </c>
      <c r="AQ22" s="13" t="e">
        <f t="shared" si="38"/>
        <v>#DIV/0!</v>
      </c>
      <c r="AR22" s="13" t="e">
        <f t="shared" si="39"/>
        <v>#DIV/0!</v>
      </c>
    </row>
    <row r="23" spans="2:44">
      <c r="B23" s="9" t="s">
        <v>60</v>
      </c>
      <c r="C23" s="10">
        <v>4</v>
      </c>
      <c r="D23" s="10">
        <v>0</v>
      </c>
      <c r="E23" s="10">
        <v>0</v>
      </c>
      <c r="F23" s="10">
        <v>0</v>
      </c>
      <c r="G23" s="63">
        <v>2</v>
      </c>
      <c r="H23" s="33">
        <v>1</v>
      </c>
      <c r="I23" s="10">
        <v>1</v>
      </c>
      <c r="J23" s="10">
        <v>0</v>
      </c>
      <c r="K23" s="10">
        <v>0</v>
      </c>
      <c r="L23" s="66">
        <v>4</v>
      </c>
      <c r="M23" s="71">
        <v>2</v>
      </c>
      <c r="N23" s="10">
        <v>0</v>
      </c>
      <c r="O23" s="10">
        <v>0</v>
      </c>
      <c r="P23" s="10">
        <v>0</v>
      </c>
      <c r="Q23" s="72">
        <v>4</v>
      </c>
      <c r="R23" s="60">
        <v>4</v>
      </c>
      <c r="S23" s="10">
        <v>0</v>
      </c>
      <c r="T23" s="10">
        <v>0</v>
      </c>
      <c r="U23" s="10">
        <v>0</v>
      </c>
      <c r="V23" s="10">
        <v>2</v>
      </c>
      <c r="X23" s="9" t="s">
        <v>60</v>
      </c>
      <c r="Y23" s="13">
        <f t="shared" si="20"/>
        <v>66.666666666666657</v>
      </c>
      <c r="Z23" s="13">
        <f t="shared" si="21"/>
        <v>0</v>
      </c>
      <c r="AA23" s="13">
        <f t="shared" si="22"/>
        <v>0</v>
      </c>
      <c r="AB23" s="13">
        <f t="shared" si="23"/>
        <v>0</v>
      </c>
      <c r="AC23" s="40">
        <f t="shared" si="24"/>
        <v>33.333333333333329</v>
      </c>
      <c r="AD23" s="47">
        <f t="shared" si="25"/>
        <v>16.666666666666664</v>
      </c>
      <c r="AE23" s="13">
        <f t="shared" si="26"/>
        <v>16.666666666666664</v>
      </c>
      <c r="AF23" s="13">
        <f t="shared" si="27"/>
        <v>0</v>
      </c>
      <c r="AG23" s="13">
        <f t="shared" si="28"/>
        <v>0</v>
      </c>
      <c r="AH23" s="48">
        <f t="shared" si="29"/>
        <v>66.666666666666657</v>
      </c>
      <c r="AI23" s="57">
        <f t="shared" si="30"/>
        <v>33.333333333333329</v>
      </c>
      <c r="AJ23" s="13">
        <f t="shared" si="31"/>
        <v>0</v>
      </c>
      <c r="AK23" s="13">
        <f t="shared" si="32"/>
        <v>0</v>
      </c>
      <c r="AL23" s="13">
        <f t="shared" si="33"/>
        <v>0</v>
      </c>
      <c r="AM23" s="58">
        <f t="shared" si="34"/>
        <v>66.666666666666657</v>
      </c>
      <c r="AN23" s="35">
        <f t="shared" si="35"/>
        <v>66.666666666666657</v>
      </c>
      <c r="AO23" s="13">
        <f t="shared" si="36"/>
        <v>0</v>
      </c>
      <c r="AP23" s="13">
        <f t="shared" si="37"/>
        <v>0</v>
      </c>
      <c r="AQ23" s="13">
        <f t="shared" si="38"/>
        <v>0</v>
      </c>
      <c r="AR23" s="13">
        <f t="shared" si="39"/>
        <v>33.333333333333329</v>
      </c>
    </row>
    <row r="24" spans="2:44">
      <c r="B24" s="4" t="s">
        <v>104</v>
      </c>
      <c r="C24" s="19"/>
      <c r="D24" s="19"/>
      <c r="E24" s="19"/>
      <c r="G24" s="4"/>
      <c r="H24" s="4"/>
      <c r="I24" s="79"/>
      <c r="J24" s="79"/>
      <c r="L24" s="4"/>
      <c r="N24" s="4"/>
      <c r="O24" s="19"/>
      <c r="P24" s="19"/>
      <c r="Q24" s="19"/>
      <c r="S24" s="4"/>
      <c r="T24" s="4"/>
      <c r="U24" s="79"/>
      <c r="V24" s="79"/>
      <c r="X24" s="4" t="s">
        <v>104</v>
      </c>
    </row>
    <row r="25" spans="2:44">
      <c r="B25" s="9" t="s">
        <v>105</v>
      </c>
      <c r="C25" s="10">
        <v>41</v>
      </c>
      <c r="D25" s="10">
        <v>0</v>
      </c>
      <c r="E25" s="10">
        <v>0</v>
      </c>
      <c r="F25" s="10">
        <v>0</v>
      </c>
      <c r="G25" s="63">
        <v>7</v>
      </c>
      <c r="H25" s="33">
        <v>12</v>
      </c>
      <c r="I25" s="10">
        <v>3</v>
      </c>
      <c r="J25" s="10">
        <v>4</v>
      </c>
      <c r="K25" s="10">
        <v>4</v>
      </c>
      <c r="L25" s="66">
        <v>25</v>
      </c>
      <c r="M25" s="71">
        <v>22</v>
      </c>
      <c r="N25" s="10">
        <v>3</v>
      </c>
      <c r="O25" s="10">
        <v>1</v>
      </c>
      <c r="P25" s="10">
        <v>2</v>
      </c>
      <c r="Q25" s="72">
        <v>20</v>
      </c>
      <c r="R25" s="60">
        <v>32</v>
      </c>
      <c r="S25" s="10">
        <v>0</v>
      </c>
      <c r="T25" s="10">
        <v>0</v>
      </c>
      <c r="U25" s="10">
        <v>2</v>
      </c>
      <c r="V25" s="10">
        <v>14</v>
      </c>
      <c r="X25" s="9" t="s">
        <v>105</v>
      </c>
      <c r="Y25" s="13">
        <f t="shared" ref="Y25:Y26" si="40">C25/(C25+D25+E25+F25+G25)*100</f>
        <v>85.416666666666657</v>
      </c>
      <c r="Z25" s="13">
        <f t="shared" ref="Z25:Z26" si="41">D25/(D25+E25+F25+G25+C25)*100</f>
        <v>0</v>
      </c>
      <c r="AA25" s="13">
        <f t="shared" ref="AA25:AA26" si="42">E25/(E25+F25+G25+D25+C25)*100</f>
        <v>0</v>
      </c>
      <c r="AB25" s="13">
        <f t="shared" ref="AB25:AB26" si="43">F25/(F25+G25+E25+D25+C25)*100</f>
        <v>0</v>
      </c>
      <c r="AC25" s="40">
        <f t="shared" ref="AC25:AC26" si="44">G25/(G25+F25+E25+D25+C25)*100</f>
        <v>14.583333333333334</v>
      </c>
      <c r="AD25" s="47">
        <f t="shared" ref="AD25:AD26" si="45">H25/(H25+I25+J25+K25+L25)*100</f>
        <v>25</v>
      </c>
      <c r="AE25" s="13">
        <f t="shared" ref="AE25:AE26" si="46">I25/(I25+J25+K25+L25+H25)*100</f>
        <v>6.25</v>
      </c>
      <c r="AF25" s="13">
        <f t="shared" ref="AF25:AF26" si="47">J25/(J25+K25+L25+I25+H25)*100</f>
        <v>8.3333333333333321</v>
      </c>
      <c r="AG25" s="13">
        <f t="shared" ref="AG25:AG26" si="48">K25/(K25+L25+J25+I25+H25)*100</f>
        <v>8.3333333333333321</v>
      </c>
      <c r="AH25" s="48">
        <f t="shared" ref="AH25:AH26" si="49">L25/(L25+K25+J25+I25+H25)*100</f>
        <v>52.083333333333336</v>
      </c>
      <c r="AI25" s="57">
        <f t="shared" ref="AI25:AI26" si="50">M25/(M25+N25+O25+P25+Q25)*100</f>
        <v>45.833333333333329</v>
      </c>
      <c r="AJ25" s="13">
        <f t="shared" ref="AJ25:AJ26" si="51">N25/(N25+O25+P25+Q25+M25)*100</f>
        <v>6.25</v>
      </c>
      <c r="AK25" s="13">
        <f t="shared" ref="AK25:AK26" si="52">O25/(O25+P25+Q25+N25+M25)*100</f>
        <v>2.083333333333333</v>
      </c>
      <c r="AL25" s="13">
        <f t="shared" ref="AL25:AL26" si="53">P25/(P25+Q25+O25+N25+M25)*100</f>
        <v>4.1666666666666661</v>
      </c>
      <c r="AM25" s="58">
        <f t="shared" ref="AM25:AM26" si="54">Q25/(Q25+P25+O25+N25+M25)*100</f>
        <v>41.666666666666671</v>
      </c>
      <c r="AN25" s="35">
        <f t="shared" ref="AN25:AN26" si="55">R25/(R25+S25+T25+U25+V25)*100</f>
        <v>66.666666666666657</v>
      </c>
      <c r="AO25" s="13">
        <f t="shared" ref="AO25:AO26" si="56">S25/(S25+T25+U25+V25+R25)*100</f>
        <v>0</v>
      </c>
      <c r="AP25" s="13">
        <f t="shared" ref="AP25:AP26" si="57">T25/(T25+U25+V25+S25+R25)*100</f>
        <v>0</v>
      </c>
      <c r="AQ25" s="13">
        <f t="shared" ref="AQ25:AQ26" si="58">U25/(U25+V25+T25+S25+R25)*100</f>
        <v>4.1666666666666661</v>
      </c>
      <c r="AR25" s="13">
        <f t="shared" ref="AR25:AR26" si="59">V25/(V25+U25+T25+S25+R25)*100</f>
        <v>29.166666666666668</v>
      </c>
    </row>
    <row r="26" spans="2:44">
      <c r="B26" s="9" t="s">
        <v>106</v>
      </c>
      <c r="C26" s="10">
        <v>4</v>
      </c>
      <c r="D26" s="10">
        <v>0</v>
      </c>
      <c r="E26" s="10">
        <v>0</v>
      </c>
      <c r="F26" s="10">
        <v>2</v>
      </c>
      <c r="G26" s="63">
        <v>3</v>
      </c>
      <c r="H26" s="33">
        <v>2</v>
      </c>
      <c r="I26" s="10">
        <v>0</v>
      </c>
      <c r="J26" s="10">
        <v>0</v>
      </c>
      <c r="K26" s="10">
        <v>3</v>
      </c>
      <c r="L26" s="66">
        <v>4</v>
      </c>
      <c r="M26" s="71">
        <v>2</v>
      </c>
      <c r="N26" s="10">
        <v>1</v>
      </c>
      <c r="O26" s="10">
        <v>0</v>
      </c>
      <c r="P26" s="10">
        <v>2</v>
      </c>
      <c r="Q26" s="72">
        <v>4</v>
      </c>
      <c r="R26" s="60">
        <v>5</v>
      </c>
      <c r="S26" s="10">
        <v>0</v>
      </c>
      <c r="T26" s="10">
        <v>0</v>
      </c>
      <c r="U26" s="10">
        <v>1</v>
      </c>
      <c r="V26" s="10">
        <v>3</v>
      </c>
      <c r="X26" s="9" t="s">
        <v>106</v>
      </c>
      <c r="Y26" s="13">
        <f t="shared" si="40"/>
        <v>44.444444444444443</v>
      </c>
      <c r="Z26" s="13">
        <f t="shared" si="41"/>
        <v>0</v>
      </c>
      <c r="AA26" s="13">
        <f t="shared" si="42"/>
        <v>0</v>
      </c>
      <c r="AB26" s="13">
        <f t="shared" si="43"/>
        <v>22.222222222222221</v>
      </c>
      <c r="AC26" s="40">
        <f t="shared" si="44"/>
        <v>33.333333333333329</v>
      </c>
      <c r="AD26" s="47">
        <f t="shared" si="45"/>
        <v>22.222222222222221</v>
      </c>
      <c r="AE26" s="13">
        <f t="shared" si="46"/>
        <v>0</v>
      </c>
      <c r="AF26" s="13">
        <f t="shared" si="47"/>
        <v>0</v>
      </c>
      <c r="AG26" s="13">
        <f t="shared" si="48"/>
        <v>33.333333333333329</v>
      </c>
      <c r="AH26" s="48">
        <f t="shared" si="49"/>
        <v>44.444444444444443</v>
      </c>
      <c r="AI26" s="57">
        <f t="shared" si="50"/>
        <v>22.222222222222221</v>
      </c>
      <c r="AJ26" s="13">
        <f t="shared" si="51"/>
        <v>11.111111111111111</v>
      </c>
      <c r="AK26" s="13">
        <f t="shared" si="52"/>
        <v>0</v>
      </c>
      <c r="AL26" s="13">
        <f t="shared" si="53"/>
        <v>22.222222222222221</v>
      </c>
      <c r="AM26" s="58">
        <f t="shared" si="54"/>
        <v>44.444444444444443</v>
      </c>
      <c r="AN26" s="35">
        <f t="shared" si="55"/>
        <v>55.555555555555557</v>
      </c>
      <c r="AO26" s="13">
        <f t="shared" si="56"/>
        <v>0</v>
      </c>
      <c r="AP26" s="13">
        <f t="shared" si="57"/>
        <v>0</v>
      </c>
      <c r="AQ26" s="13">
        <f t="shared" si="58"/>
        <v>11.111111111111111</v>
      </c>
      <c r="AR26" s="13">
        <f t="shared" si="59"/>
        <v>33.333333333333329</v>
      </c>
    </row>
  </sheetData>
  <mergeCells count="11">
    <mergeCell ref="AN7:AR7"/>
    <mergeCell ref="B7:B8"/>
    <mergeCell ref="C7:G7"/>
    <mergeCell ref="H7:L7"/>
    <mergeCell ref="M7:Q7"/>
    <mergeCell ref="R7:V7"/>
    <mergeCell ref="G2:H2"/>
    <mergeCell ref="X7:X8"/>
    <mergeCell ref="Y7:AC7"/>
    <mergeCell ref="AD7:AH7"/>
    <mergeCell ref="AI7:AM7"/>
  </mergeCells>
  <hyperlinks>
    <hyperlink ref="B3" location="Índice!A1" display="voltar"/>
  </hyperlinks>
  <pageMargins left="0.70866141732283472" right="0.70866141732283472" top="0.74803149606299213" bottom="0.74803149606299213" header="0.31496062992125984" footer="0.31496062992125984"/>
  <pageSetup paperSize="9" scale="79" orientation="landscape" verticalDpi="0" r:id="rId1"/>
  <colBreaks count="3" manualBreakCount="3">
    <brk id="12" max="1048575" man="1"/>
    <brk id="23" max="1048575" man="1"/>
    <brk id="34" max="1048575" man="1"/>
  </colBreaks>
</worksheet>
</file>

<file path=xl/worksheets/sheet8.xml><?xml version="1.0" encoding="utf-8"?>
<worksheet xmlns="http://schemas.openxmlformats.org/spreadsheetml/2006/main" xmlns:r="http://schemas.openxmlformats.org/officeDocument/2006/relationships">
  <dimension ref="A1:L25"/>
  <sheetViews>
    <sheetView showGridLines="0" zoomScaleNormal="100" workbookViewId="0">
      <selection activeCell="H2" sqref="H2:I2"/>
    </sheetView>
  </sheetViews>
  <sheetFormatPr defaultRowHeight="15"/>
  <cols>
    <col min="1" max="1" width="3.42578125" customWidth="1"/>
    <col min="2" max="2" width="28.28515625" customWidth="1"/>
    <col min="3" max="3" width="11.7109375" bestFit="1" customWidth="1"/>
    <col min="4" max="4" width="11.28515625" customWidth="1"/>
    <col min="5" max="5" width="13.140625" customWidth="1"/>
    <col min="6" max="6" width="11.28515625" customWidth="1"/>
    <col min="7" max="7" width="3.42578125" customWidth="1"/>
    <col min="8" max="8" width="27.7109375" customWidth="1"/>
  </cols>
  <sheetData>
    <row r="1" spans="1:12" ht="18">
      <c r="B1" s="1" t="s">
        <v>74</v>
      </c>
    </row>
    <row r="2" spans="1:12" ht="18">
      <c r="A2" s="74"/>
      <c r="B2" s="1" t="s">
        <v>109</v>
      </c>
      <c r="H2" s="99" t="s">
        <v>118</v>
      </c>
      <c r="I2" s="99"/>
    </row>
    <row r="3" spans="1:12">
      <c r="B3" s="77" t="s">
        <v>77</v>
      </c>
    </row>
    <row r="4" spans="1:12" ht="18" customHeight="1">
      <c r="B4" s="1" t="s">
        <v>84</v>
      </c>
      <c r="C4" s="1"/>
      <c r="D4" s="1"/>
      <c r="E4" s="1"/>
      <c r="F4" s="1"/>
    </row>
    <row r="5" spans="1:12" ht="4.5" customHeight="1"/>
    <row r="6" spans="1:12">
      <c r="B6" s="20" t="s">
        <v>71</v>
      </c>
      <c r="H6" s="20" t="s">
        <v>72</v>
      </c>
    </row>
    <row r="7" spans="1:12" ht="33.75">
      <c r="B7" s="3" t="s">
        <v>0</v>
      </c>
      <c r="C7" s="3" t="s">
        <v>11</v>
      </c>
      <c r="D7" s="3" t="s">
        <v>12</v>
      </c>
      <c r="E7" s="3" t="s">
        <v>13</v>
      </c>
      <c r="F7" s="3" t="s">
        <v>14</v>
      </c>
      <c r="H7" s="3" t="s">
        <v>0</v>
      </c>
      <c r="I7" s="3" t="s">
        <v>11</v>
      </c>
      <c r="J7" s="3" t="s">
        <v>12</v>
      </c>
      <c r="K7" s="3" t="s">
        <v>13</v>
      </c>
      <c r="L7" s="3" t="s">
        <v>14</v>
      </c>
    </row>
    <row r="8" spans="1:12">
      <c r="B8" s="4" t="s">
        <v>4</v>
      </c>
      <c r="C8" s="5"/>
      <c r="D8" s="5"/>
      <c r="E8" s="5"/>
      <c r="F8" s="5"/>
      <c r="H8" s="4" t="s">
        <v>4</v>
      </c>
      <c r="I8" s="5"/>
      <c r="J8" s="5"/>
      <c r="K8" s="5"/>
      <c r="L8" s="5"/>
    </row>
    <row r="9" spans="1:12">
      <c r="B9" s="6" t="s">
        <v>4</v>
      </c>
      <c r="C9" s="7">
        <v>2982</v>
      </c>
      <c r="D9" s="7">
        <v>33</v>
      </c>
      <c r="E9" s="7">
        <v>2184</v>
      </c>
      <c r="F9" s="7">
        <v>315</v>
      </c>
      <c r="H9" s="6" t="s">
        <v>4</v>
      </c>
      <c r="I9" s="11">
        <f>C9/(C9+D9+E9+F9)*100</f>
        <v>54.080522306855272</v>
      </c>
      <c r="J9" s="11">
        <f>D9/(D9+E9+F9+C9)*100</f>
        <v>0.59847660500544064</v>
      </c>
      <c r="K9" s="11">
        <f>E9/(E9+F9+D9+C9)*100</f>
        <v>39.608269858541895</v>
      </c>
      <c r="L9" s="11">
        <f>F9/(F9+E9+D9+C9)*100</f>
        <v>5.712731229597388</v>
      </c>
    </row>
    <row r="10" spans="1:12">
      <c r="B10" s="4" t="s">
        <v>5</v>
      </c>
      <c r="C10" s="8"/>
      <c r="D10" s="8"/>
      <c r="E10" s="8"/>
      <c r="F10" s="8"/>
      <c r="H10" s="4" t="s">
        <v>5</v>
      </c>
      <c r="I10" s="12"/>
      <c r="J10" s="12"/>
      <c r="K10" s="12"/>
      <c r="L10" s="12"/>
    </row>
    <row r="11" spans="1:12">
      <c r="B11" s="9" t="s">
        <v>6</v>
      </c>
      <c r="C11" s="10">
        <v>490</v>
      </c>
      <c r="D11" s="10">
        <v>4</v>
      </c>
      <c r="E11" s="10">
        <v>532</v>
      </c>
      <c r="F11" s="10">
        <v>111</v>
      </c>
      <c r="H11" s="9" t="s">
        <v>6</v>
      </c>
      <c r="I11" s="13">
        <f t="shared" ref="I11:I22" si="0">C11/(C11+D11+E11+F11)*100</f>
        <v>43.095866314863677</v>
      </c>
      <c r="J11" s="13">
        <f t="shared" ref="J11:J22" si="1">D11/(D11+E11+F11+C11)*100</f>
        <v>0.35180299032541779</v>
      </c>
      <c r="K11" s="13">
        <f t="shared" ref="K11:K22" si="2">E11/(E11+F11+D11+C11)*100</f>
        <v>46.789797713280564</v>
      </c>
      <c r="L11" s="13">
        <f t="shared" ref="L11:L22" si="3">F11/(F11+E11+D11+C11)*100</f>
        <v>9.7625329815303434</v>
      </c>
    </row>
    <row r="12" spans="1:12">
      <c r="B12" s="9" t="s">
        <v>7</v>
      </c>
      <c r="C12" s="10">
        <v>1024</v>
      </c>
      <c r="D12" s="10">
        <v>6</v>
      </c>
      <c r="E12" s="10">
        <v>821</v>
      </c>
      <c r="F12" s="10">
        <v>106</v>
      </c>
      <c r="H12" s="9" t="s">
        <v>7</v>
      </c>
      <c r="I12" s="13">
        <f t="shared" si="0"/>
        <v>52.32498722534492</v>
      </c>
      <c r="J12" s="13">
        <f t="shared" si="1"/>
        <v>0.30659172202350538</v>
      </c>
      <c r="K12" s="13">
        <f t="shared" si="2"/>
        <v>41.951967296882984</v>
      </c>
      <c r="L12" s="13">
        <f t="shared" si="3"/>
        <v>5.4164537557485941</v>
      </c>
    </row>
    <row r="13" spans="1:12">
      <c r="B13" s="9" t="s">
        <v>8</v>
      </c>
      <c r="C13" s="10">
        <v>957</v>
      </c>
      <c r="D13" s="10">
        <v>15</v>
      </c>
      <c r="E13" s="10">
        <v>578</v>
      </c>
      <c r="F13" s="10">
        <v>66</v>
      </c>
      <c r="H13" s="9" t="s">
        <v>8</v>
      </c>
      <c r="I13" s="13">
        <f t="shared" si="0"/>
        <v>59.220297029702976</v>
      </c>
      <c r="J13" s="13">
        <f t="shared" si="1"/>
        <v>0.92821782178217815</v>
      </c>
      <c r="K13" s="13">
        <f t="shared" si="2"/>
        <v>35.767326732673268</v>
      </c>
      <c r="L13" s="13">
        <f t="shared" si="3"/>
        <v>4.0841584158415847</v>
      </c>
    </row>
    <row r="14" spans="1:12">
      <c r="B14" s="9" t="s">
        <v>9</v>
      </c>
      <c r="C14" s="10">
        <v>511</v>
      </c>
      <c r="D14" s="10">
        <v>8</v>
      </c>
      <c r="E14" s="10">
        <v>253</v>
      </c>
      <c r="F14" s="10">
        <v>32</v>
      </c>
      <c r="H14" s="9" t="s">
        <v>9</v>
      </c>
      <c r="I14" s="13">
        <f t="shared" si="0"/>
        <v>63.557213930348254</v>
      </c>
      <c r="J14" s="13">
        <f t="shared" si="1"/>
        <v>0.99502487562189057</v>
      </c>
      <c r="K14" s="13">
        <f t="shared" si="2"/>
        <v>31.467661691542286</v>
      </c>
      <c r="L14" s="13">
        <f t="shared" si="3"/>
        <v>3.9800995024875623</v>
      </c>
    </row>
    <row r="15" spans="1:12">
      <c r="B15" s="4" t="s">
        <v>61</v>
      </c>
      <c r="C15" s="8"/>
      <c r="D15" s="8"/>
      <c r="E15" s="8"/>
      <c r="F15" s="8"/>
      <c r="H15" s="4" t="s">
        <v>61</v>
      </c>
      <c r="I15" s="8"/>
      <c r="J15" s="8"/>
      <c r="K15" s="8"/>
      <c r="L15" s="8"/>
    </row>
    <row r="16" spans="1:12">
      <c r="B16" s="9" t="s">
        <v>54</v>
      </c>
      <c r="C16" s="10">
        <v>854</v>
      </c>
      <c r="D16" s="10">
        <v>16</v>
      </c>
      <c r="E16" s="10">
        <v>639</v>
      </c>
      <c r="F16" s="10">
        <v>60</v>
      </c>
      <c r="H16" s="9" t="s">
        <v>54</v>
      </c>
      <c r="I16" s="13">
        <f t="shared" si="0"/>
        <v>54.429572976418108</v>
      </c>
      <c r="J16" s="13">
        <f t="shared" si="1"/>
        <v>1.0197578075207139</v>
      </c>
      <c r="K16" s="13">
        <f t="shared" si="2"/>
        <v>40.726577437858509</v>
      </c>
      <c r="L16" s="13">
        <f t="shared" si="3"/>
        <v>3.8240917782026771</v>
      </c>
    </row>
    <row r="17" spans="2:12">
      <c r="B17" s="9" t="s">
        <v>55</v>
      </c>
      <c r="C17" s="10">
        <v>279</v>
      </c>
      <c r="D17" s="10">
        <v>0</v>
      </c>
      <c r="E17" s="10">
        <v>288</v>
      </c>
      <c r="F17" s="10">
        <v>42</v>
      </c>
      <c r="H17" s="9" t="s">
        <v>55</v>
      </c>
      <c r="I17" s="13">
        <f t="shared" si="0"/>
        <v>45.812807881773395</v>
      </c>
      <c r="J17" s="13">
        <f t="shared" si="1"/>
        <v>0</v>
      </c>
      <c r="K17" s="13">
        <f t="shared" si="2"/>
        <v>47.290640394088669</v>
      </c>
      <c r="L17" s="13">
        <f t="shared" si="3"/>
        <v>6.8965517241379306</v>
      </c>
    </row>
    <row r="18" spans="2:12">
      <c r="B18" s="9" t="s">
        <v>56</v>
      </c>
      <c r="C18" s="10">
        <v>935</v>
      </c>
      <c r="D18" s="10">
        <v>9</v>
      </c>
      <c r="E18" s="10">
        <v>667</v>
      </c>
      <c r="F18" s="10">
        <v>90</v>
      </c>
      <c r="H18" s="9" t="s">
        <v>56</v>
      </c>
      <c r="I18" s="13">
        <f t="shared" si="0"/>
        <v>54.967666078777185</v>
      </c>
      <c r="J18" s="13">
        <f t="shared" si="1"/>
        <v>0.52910052910052907</v>
      </c>
      <c r="K18" s="13">
        <f t="shared" si="2"/>
        <v>39.212228101116992</v>
      </c>
      <c r="L18" s="13">
        <f t="shared" si="3"/>
        <v>5.2910052910052912</v>
      </c>
    </row>
    <row r="19" spans="2:12">
      <c r="B19" s="9" t="s">
        <v>57</v>
      </c>
      <c r="C19" s="10">
        <v>118</v>
      </c>
      <c r="D19" s="10">
        <v>1</v>
      </c>
      <c r="E19" s="10">
        <v>53</v>
      </c>
      <c r="F19" s="10">
        <v>10</v>
      </c>
      <c r="H19" s="9" t="s">
        <v>57</v>
      </c>
      <c r="I19" s="13">
        <f t="shared" si="0"/>
        <v>64.835164835164832</v>
      </c>
      <c r="J19" s="13">
        <f t="shared" si="1"/>
        <v>0.5494505494505495</v>
      </c>
      <c r="K19" s="13">
        <f t="shared" si="2"/>
        <v>29.120879120879124</v>
      </c>
      <c r="L19" s="13">
        <f t="shared" si="3"/>
        <v>5.4945054945054945</v>
      </c>
    </row>
    <row r="20" spans="2:12">
      <c r="B20" s="9" t="s">
        <v>58</v>
      </c>
      <c r="C20" s="10">
        <v>253</v>
      </c>
      <c r="D20" s="10">
        <v>1</v>
      </c>
      <c r="E20" s="10">
        <v>45</v>
      </c>
      <c r="F20" s="10">
        <v>34</v>
      </c>
      <c r="H20" s="9" t="s">
        <v>58</v>
      </c>
      <c r="I20" s="13">
        <f t="shared" si="0"/>
        <v>75.97597597597597</v>
      </c>
      <c r="J20" s="13">
        <f t="shared" si="1"/>
        <v>0.3003003003003003</v>
      </c>
      <c r="K20" s="13">
        <f t="shared" si="2"/>
        <v>13.513513513513514</v>
      </c>
      <c r="L20" s="13">
        <f t="shared" si="3"/>
        <v>10.21021021021021</v>
      </c>
    </row>
    <row r="21" spans="2:12">
      <c r="B21" s="9" t="s">
        <v>59</v>
      </c>
      <c r="C21" s="10">
        <v>81</v>
      </c>
      <c r="D21" s="10">
        <v>2</v>
      </c>
      <c r="E21" s="10">
        <v>116</v>
      </c>
      <c r="F21" s="10">
        <v>19</v>
      </c>
      <c r="H21" s="9" t="s">
        <v>59</v>
      </c>
      <c r="I21" s="13">
        <f t="shared" si="0"/>
        <v>37.155963302752291</v>
      </c>
      <c r="J21" s="13">
        <f t="shared" si="1"/>
        <v>0.91743119266055051</v>
      </c>
      <c r="K21" s="13">
        <f t="shared" si="2"/>
        <v>53.211009174311933</v>
      </c>
      <c r="L21" s="13">
        <f t="shared" si="3"/>
        <v>8.7155963302752291</v>
      </c>
    </row>
    <row r="22" spans="2:12">
      <c r="B22" s="9" t="s">
        <v>60</v>
      </c>
      <c r="C22" s="10">
        <v>462</v>
      </c>
      <c r="D22" s="10">
        <v>4</v>
      </c>
      <c r="E22" s="10">
        <v>376</v>
      </c>
      <c r="F22" s="10">
        <v>60</v>
      </c>
      <c r="H22" s="9" t="s">
        <v>60</v>
      </c>
      <c r="I22" s="13">
        <f t="shared" si="0"/>
        <v>51.219512195121951</v>
      </c>
      <c r="J22" s="13">
        <f t="shared" si="1"/>
        <v>0.44345898004434592</v>
      </c>
      <c r="K22" s="13">
        <f t="shared" si="2"/>
        <v>41.685144124168517</v>
      </c>
      <c r="L22" s="13">
        <f t="shared" si="3"/>
        <v>6.651884700665188</v>
      </c>
    </row>
    <row r="23" spans="2:12">
      <c r="B23" s="4" t="s">
        <v>104</v>
      </c>
      <c r="C23" s="19"/>
      <c r="D23" s="19"/>
      <c r="E23" s="19"/>
      <c r="G23" s="4"/>
      <c r="H23" s="4" t="s">
        <v>104</v>
      </c>
      <c r="I23" s="79"/>
      <c r="J23" s="79"/>
      <c r="L23" s="4"/>
    </row>
    <row r="24" spans="2:12">
      <c r="B24" s="9" t="s">
        <v>105</v>
      </c>
      <c r="C24" s="10">
        <v>2143</v>
      </c>
      <c r="D24" s="10">
        <v>20</v>
      </c>
      <c r="E24" s="10">
        <v>1641</v>
      </c>
      <c r="F24" s="10">
        <v>249</v>
      </c>
      <c r="G24" s="86"/>
      <c r="H24" s="9" t="s">
        <v>105</v>
      </c>
      <c r="I24" s="85">
        <f t="shared" ref="I24:I25" si="4">C24/(C24+D24+E24+F24)*100</f>
        <v>52.874414014310389</v>
      </c>
      <c r="J24" s="85">
        <f t="shared" ref="J24:J25" si="5">D24/(D24+E24+F24+C24)*100</f>
        <v>0.49346163335800641</v>
      </c>
      <c r="K24" s="85">
        <f t="shared" ref="K24:K25" si="6">E24/(E24+F24+D24+C24)*100</f>
        <v>40.488527017024431</v>
      </c>
      <c r="L24" s="85">
        <f t="shared" ref="L24:L25" si="7">F24/(F24+E24+D24+C24)*100</f>
        <v>6.14359733530718</v>
      </c>
    </row>
    <row r="25" spans="2:12">
      <c r="B25" s="9" t="s">
        <v>106</v>
      </c>
      <c r="C25" s="10">
        <v>839</v>
      </c>
      <c r="D25" s="10">
        <v>13</v>
      </c>
      <c r="E25" s="10">
        <v>543</v>
      </c>
      <c r="F25" s="10">
        <v>66</v>
      </c>
      <c r="G25" s="86"/>
      <c r="H25" s="9" t="s">
        <v>106</v>
      </c>
      <c r="I25" s="85">
        <f t="shared" si="4"/>
        <v>57.426420260095824</v>
      </c>
      <c r="J25" s="85">
        <f t="shared" si="5"/>
        <v>0.88980150581793294</v>
      </c>
      <c r="K25" s="85">
        <f t="shared" si="6"/>
        <v>37.166324435318273</v>
      </c>
      <c r="L25" s="85">
        <f t="shared" si="7"/>
        <v>4.517453798767967</v>
      </c>
    </row>
  </sheetData>
  <mergeCells count="1">
    <mergeCell ref="H2:I2"/>
  </mergeCells>
  <hyperlinks>
    <hyperlink ref="B3" location="Índice!A1" display="voltar"/>
  </hyperlinks>
  <pageMargins left="0.7" right="0.7" top="0.75" bottom="0.75" header="0.3" footer="0.3"/>
  <pageSetup paperSize="9" orientation="portrait" verticalDpi="0" r:id="rId1"/>
</worksheet>
</file>

<file path=xl/worksheets/sheet9.xml><?xml version="1.0" encoding="utf-8"?>
<worksheet xmlns="http://schemas.openxmlformats.org/spreadsheetml/2006/main" xmlns:r="http://schemas.openxmlformats.org/officeDocument/2006/relationships">
  <dimension ref="A1:X26"/>
  <sheetViews>
    <sheetView showGridLines="0" zoomScaleNormal="100" workbookViewId="0">
      <selection activeCell="G2" sqref="G2:H2"/>
    </sheetView>
  </sheetViews>
  <sheetFormatPr defaultRowHeight="15"/>
  <cols>
    <col min="1" max="1" width="3.42578125" customWidth="1"/>
    <col min="2" max="2" width="28.28515625" customWidth="1"/>
    <col min="3" max="12" width="11.7109375" customWidth="1"/>
    <col min="13" max="13" width="3.42578125" customWidth="1"/>
    <col min="14" max="14" width="27.7109375" customWidth="1"/>
  </cols>
  <sheetData>
    <row r="1" spans="1:24" ht="18">
      <c r="B1" s="1" t="s">
        <v>74</v>
      </c>
    </row>
    <row r="2" spans="1:24" ht="18">
      <c r="A2" s="74"/>
      <c r="B2" s="1" t="s">
        <v>109</v>
      </c>
      <c r="G2" s="99" t="s">
        <v>118</v>
      </c>
      <c r="H2" s="99"/>
    </row>
    <row r="3" spans="1:24">
      <c r="B3" s="77" t="s">
        <v>77</v>
      </c>
    </row>
    <row r="4" spans="1:24" ht="18" customHeight="1">
      <c r="B4" s="1" t="s">
        <v>85</v>
      </c>
      <c r="C4" s="1"/>
      <c r="D4" s="1"/>
      <c r="E4" s="1"/>
      <c r="F4" s="1"/>
      <c r="G4" s="1"/>
      <c r="H4" s="1"/>
      <c r="I4" s="1"/>
      <c r="J4" s="1"/>
      <c r="K4" s="1"/>
      <c r="L4" s="1"/>
    </row>
    <row r="5" spans="1:24" ht="4.5" customHeight="1"/>
    <row r="6" spans="1:24">
      <c r="B6" s="20" t="s">
        <v>71</v>
      </c>
      <c r="N6" s="20" t="s">
        <v>72</v>
      </c>
    </row>
    <row r="7" spans="1:24">
      <c r="B7" s="113" t="s">
        <v>0</v>
      </c>
      <c r="C7" s="113" t="s">
        <v>15</v>
      </c>
      <c r="D7" s="113"/>
      <c r="E7" s="113"/>
      <c r="F7" s="113"/>
      <c r="G7" s="114"/>
      <c r="H7" s="112" t="s">
        <v>16</v>
      </c>
      <c r="I7" s="113"/>
      <c r="J7" s="113"/>
      <c r="K7" s="113"/>
      <c r="L7" s="113"/>
      <c r="N7" s="113" t="s">
        <v>0</v>
      </c>
      <c r="O7" s="113" t="s">
        <v>15</v>
      </c>
      <c r="P7" s="113"/>
      <c r="Q7" s="113"/>
      <c r="R7" s="113"/>
      <c r="S7" s="114"/>
      <c r="T7" s="112" t="s">
        <v>16</v>
      </c>
      <c r="U7" s="113"/>
      <c r="V7" s="113"/>
      <c r="W7" s="113"/>
      <c r="X7" s="113"/>
    </row>
    <row r="8" spans="1:24" ht="22.5">
      <c r="B8" s="115"/>
      <c r="C8" s="25" t="s">
        <v>17</v>
      </c>
      <c r="D8" s="25" t="s">
        <v>18</v>
      </c>
      <c r="E8" s="25" t="s">
        <v>19</v>
      </c>
      <c r="F8" s="25" t="s">
        <v>20</v>
      </c>
      <c r="G8" s="36" t="s">
        <v>21</v>
      </c>
      <c r="H8" s="24" t="s">
        <v>17</v>
      </c>
      <c r="I8" s="14" t="s">
        <v>18</v>
      </c>
      <c r="J8" s="14" t="s">
        <v>19</v>
      </c>
      <c r="K8" s="14" t="s">
        <v>20</v>
      </c>
      <c r="L8" s="14" t="s">
        <v>21</v>
      </c>
      <c r="N8" s="115"/>
      <c r="O8" s="25" t="s">
        <v>17</v>
      </c>
      <c r="P8" s="25" t="s">
        <v>18</v>
      </c>
      <c r="Q8" s="25" t="s">
        <v>19</v>
      </c>
      <c r="R8" s="25" t="s">
        <v>20</v>
      </c>
      <c r="S8" s="36" t="s">
        <v>21</v>
      </c>
      <c r="T8" s="24" t="s">
        <v>17</v>
      </c>
      <c r="U8" s="14" t="s">
        <v>18</v>
      </c>
      <c r="V8" s="14" t="s">
        <v>19</v>
      </c>
      <c r="W8" s="14" t="s">
        <v>20</v>
      </c>
      <c r="X8" s="14" t="s">
        <v>21</v>
      </c>
    </row>
    <row r="9" spans="1:24">
      <c r="B9" s="4" t="s">
        <v>4</v>
      </c>
      <c r="C9" s="5"/>
      <c r="D9" s="5"/>
      <c r="E9" s="5"/>
      <c r="F9" s="5"/>
      <c r="G9" s="37"/>
      <c r="H9" s="5"/>
      <c r="I9" s="5"/>
      <c r="J9" s="5"/>
      <c r="K9" s="5"/>
      <c r="L9" s="5"/>
      <c r="N9" s="4" t="s">
        <v>4</v>
      </c>
      <c r="O9" s="5"/>
      <c r="P9" s="5"/>
      <c r="Q9" s="5"/>
      <c r="R9" s="5"/>
      <c r="S9" s="37"/>
      <c r="T9" s="5"/>
      <c r="U9" s="5"/>
      <c r="V9" s="5"/>
      <c r="W9" s="5"/>
      <c r="X9" s="5"/>
    </row>
    <row r="10" spans="1:24">
      <c r="B10" s="6" t="s">
        <v>4</v>
      </c>
      <c r="C10" s="7">
        <v>690</v>
      </c>
      <c r="D10" s="7">
        <v>498</v>
      </c>
      <c r="E10" s="7">
        <v>477</v>
      </c>
      <c r="F10" s="7">
        <v>396</v>
      </c>
      <c r="G10" s="61">
        <v>921</v>
      </c>
      <c r="H10" s="59">
        <v>20</v>
      </c>
      <c r="I10" s="7">
        <v>7</v>
      </c>
      <c r="J10" s="7">
        <v>3</v>
      </c>
      <c r="K10" s="7">
        <v>2</v>
      </c>
      <c r="L10" s="7">
        <v>1</v>
      </c>
      <c r="N10" s="6" t="s">
        <v>4</v>
      </c>
      <c r="O10" s="11">
        <f>C10/(C10+D10+E10+F10+G10)*100</f>
        <v>23.138832997987926</v>
      </c>
      <c r="P10" s="11">
        <f>D10/(D10+E10+F10+G10+C10)*100</f>
        <v>16.700201207243463</v>
      </c>
      <c r="Q10" s="11">
        <f>E10/(E10+F10+G10+C10+D10)*100</f>
        <v>15.995975855130784</v>
      </c>
      <c r="R10" s="11">
        <f>F10/(F10+G10+E10+D10+C10)*100</f>
        <v>13.279678068410464</v>
      </c>
      <c r="S10" s="38">
        <f>G10/(G10+C10+D10+E10+F10)*100</f>
        <v>30.885311871227366</v>
      </c>
      <c r="T10" s="34">
        <f>H10/(H10+I10+J10+K10+L10)*100</f>
        <v>60.606060606060609</v>
      </c>
      <c r="U10" s="11">
        <f>I10/(I10+J10+K10+L10+H10)*100</f>
        <v>21.212121212121211</v>
      </c>
      <c r="V10" s="11">
        <f>J10/(J10+K10+L10+H10+I10)*100</f>
        <v>9.0909090909090917</v>
      </c>
      <c r="W10" s="11">
        <f>K10/(K10+L10+J10+I10+H10)*100</f>
        <v>6.0606060606060606</v>
      </c>
      <c r="X10" s="11">
        <f>L10/(L10+H10+I10+J10+K10)*100</f>
        <v>3.0303030303030303</v>
      </c>
    </row>
    <row r="11" spans="1:24">
      <c r="B11" s="4" t="s">
        <v>5</v>
      </c>
      <c r="C11" s="8"/>
      <c r="D11" s="8"/>
      <c r="E11" s="8"/>
      <c r="F11" s="8"/>
      <c r="G11" s="62"/>
      <c r="H11" s="8"/>
      <c r="I11" s="8"/>
      <c r="J11" s="8"/>
      <c r="K11" s="8"/>
      <c r="L11" s="8"/>
      <c r="N11" s="4" t="s">
        <v>5</v>
      </c>
      <c r="O11" s="12"/>
      <c r="P11" s="12"/>
      <c r="Q11" s="12"/>
      <c r="R11" s="12"/>
      <c r="S11" s="39"/>
      <c r="T11" s="12"/>
      <c r="U11" s="12"/>
      <c r="V11" s="12"/>
      <c r="W11" s="12"/>
      <c r="X11" s="12"/>
    </row>
    <row r="12" spans="1:24">
      <c r="B12" s="9" t="s">
        <v>6</v>
      </c>
      <c r="C12" s="10">
        <v>54</v>
      </c>
      <c r="D12" s="10">
        <v>72</v>
      </c>
      <c r="E12" s="10">
        <v>69</v>
      </c>
      <c r="F12" s="10">
        <v>64</v>
      </c>
      <c r="G12" s="63">
        <v>231</v>
      </c>
      <c r="H12" s="60">
        <v>0</v>
      </c>
      <c r="I12" s="10">
        <v>1</v>
      </c>
      <c r="J12" s="10">
        <v>2</v>
      </c>
      <c r="K12" s="10">
        <v>0</v>
      </c>
      <c r="L12" s="10">
        <v>1</v>
      </c>
      <c r="N12" s="9" t="s">
        <v>6</v>
      </c>
      <c r="O12" s="13">
        <f t="shared" ref="O12:O15" si="0">C12/(C12+D12+E12+F12+G12)*100</f>
        <v>11.020408163265307</v>
      </c>
      <c r="P12" s="13">
        <f t="shared" ref="P12:P15" si="1">D12/(D12+E12+F12+G12+C12)*100</f>
        <v>14.69387755102041</v>
      </c>
      <c r="Q12" s="13">
        <f t="shared" ref="Q12:Q15" si="2">E12/(E12+F12+G12+C12+D12)*100</f>
        <v>14.081632653061224</v>
      </c>
      <c r="R12" s="13">
        <f t="shared" ref="R12:R15" si="3">F12/(F12+G12+E12+D12+C12)*100</f>
        <v>13.061224489795919</v>
      </c>
      <c r="S12" s="40">
        <f t="shared" ref="S12:S15" si="4">G12/(G12+C12+D12+E12+F12)*100</f>
        <v>47.142857142857139</v>
      </c>
      <c r="T12" s="35">
        <f t="shared" ref="T12:T15" si="5">H12/(H12+I12+J12+K12+L12)*100</f>
        <v>0</v>
      </c>
      <c r="U12" s="13">
        <f t="shared" ref="U12:U15" si="6">I12/(I12+J12+K12+L12+H12)*100</f>
        <v>25</v>
      </c>
      <c r="V12" s="13">
        <f t="shared" ref="V12:V15" si="7">J12/(J12+K12+L12+H12+I12)*100</f>
        <v>50</v>
      </c>
      <c r="W12" s="13">
        <f t="shared" ref="W12:W15" si="8">K12/(K12+L12+J12+I12+H12)*100</f>
        <v>0</v>
      </c>
      <c r="X12" s="13">
        <f t="shared" ref="X12:X15" si="9">L12/(L12+H12+I12+J12+K12)*100</f>
        <v>25</v>
      </c>
    </row>
    <row r="13" spans="1:24">
      <c r="B13" s="9" t="s">
        <v>7</v>
      </c>
      <c r="C13" s="10">
        <v>214</v>
      </c>
      <c r="D13" s="10">
        <v>185</v>
      </c>
      <c r="E13" s="10">
        <v>179</v>
      </c>
      <c r="F13" s="10">
        <v>133</v>
      </c>
      <c r="G13" s="63">
        <v>313</v>
      </c>
      <c r="H13" s="60">
        <v>4</v>
      </c>
      <c r="I13" s="10">
        <v>2</v>
      </c>
      <c r="J13" s="10">
        <v>0</v>
      </c>
      <c r="K13" s="10">
        <v>0</v>
      </c>
      <c r="L13" s="10">
        <v>0</v>
      </c>
      <c r="N13" s="9" t="s">
        <v>7</v>
      </c>
      <c r="O13" s="13">
        <f t="shared" si="0"/>
        <v>20.8984375</v>
      </c>
      <c r="P13" s="13">
        <f t="shared" si="1"/>
        <v>18.06640625</v>
      </c>
      <c r="Q13" s="13">
        <f t="shared" si="2"/>
        <v>17.48046875</v>
      </c>
      <c r="R13" s="13">
        <f t="shared" si="3"/>
        <v>12.98828125</v>
      </c>
      <c r="S13" s="40">
        <f t="shared" si="4"/>
        <v>30.56640625</v>
      </c>
      <c r="T13" s="35">
        <f t="shared" si="5"/>
        <v>66.666666666666657</v>
      </c>
      <c r="U13" s="13">
        <f t="shared" si="6"/>
        <v>33.333333333333329</v>
      </c>
      <c r="V13" s="13">
        <f t="shared" si="7"/>
        <v>0</v>
      </c>
      <c r="W13" s="13">
        <f t="shared" si="8"/>
        <v>0</v>
      </c>
      <c r="X13" s="13">
        <f t="shared" si="9"/>
        <v>0</v>
      </c>
    </row>
    <row r="14" spans="1:24">
      <c r="B14" s="9" t="s">
        <v>8</v>
      </c>
      <c r="C14" s="10">
        <v>283</v>
      </c>
      <c r="D14" s="10">
        <v>160</v>
      </c>
      <c r="E14" s="10">
        <v>139</v>
      </c>
      <c r="F14" s="10">
        <v>119</v>
      </c>
      <c r="G14" s="63">
        <v>256</v>
      </c>
      <c r="H14" s="60">
        <v>13</v>
      </c>
      <c r="I14" s="10">
        <v>0</v>
      </c>
      <c r="J14" s="10">
        <v>0</v>
      </c>
      <c r="K14" s="10">
        <v>2</v>
      </c>
      <c r="L14" s="10">
        <v>0</v>
      </c>
      <c r="N14" s="9" t="s">
        <v>8</v>
      </c>
      <c r="O14" s="13">
        <f>C14/(C14+D14+E14+F14+G14)*100</f>
        <v>29.571577847439919</v>
      </c>
      <c r="P14" s="13">
        <f t="shared" si="1"/>
        <v>16.718913270637408</v>
      </c>
      <c r="Q14" s="13">
        <f t="shared" si="2"/>
        <v>14.524555903866249</v>
      </c>
      <c r="R14" s="13">
        <f t="shared" si="3"/>
        <v>12.434691745036574</v>
      </c>
      <c r="S14" s="40">
        <f t="shared" si="4"/>
        <v>26.750261233019856</v>
      </c>
      <c r="T14" s="35">
        <f t="shared" si="5"/>
        <v>86.666666666666671</v>
      </c>
      <c r="U14" s="13">
        <f t="shared" si="6"/>
        <v>0</v>
      </c>
      <c r="V14" s="13">
        <f t="shared" si="7"/>
        <v>0</v>
      </c>
      <c r="W14" s="13">
        <f t="shared" si="8"/>
        <v>13.333333333333334</v>
      </c>
      <c r="X14" s="13">
        <f t="shared" si="9"/>
        <v>0</v>
      </c>
    </row>
    <row r="15" spans="1:24">
      <c r="B15" s="9" t="s">
        <v>9</v>
      </c>
      <c r="C15" s="10">
        <v>139</v>
      </c>
      <c r="D15" s="10">
        <v>81</v>
      </c>
      <c r="E15" s="10">
        <v>90</v>
      </c>
      <c r="F15" s="10">
        <v>80</v>
      </c>
      <c r="G15" s="63">
        <v>121</v>
      </c>
      <c r="H15" s="60">
        <v>3</v>
      </c>
      <c r="I15" s="10">
        <v>4</v>
      </c>
      <c r="J15" s="10">
        <v>1</v>
      </c>
      <c r="K15" s="10">
        <v>0</v>
      </c>
      <c r="L15" s="10">
        <v>0</v>
      </c>
      <c r="N15" s="9" t="s">
        <v>9</v>
      </c>
      <c r="O15" s="13">
        <f t="shared" si="0"/>
        <v>27.201565557729939</v>
      </c>
      <c r="P15" s="13">
        <f t="shared" si="1"/>
        <v>15.851272015655576</v>
      </c>
      <c r="Q15" s="13">
        <f t="shared" si="2"/>
        <v>17.612524461839531</v>
      </c>
      <c r="R15" s="13">
        <f t="shared" si="3"/>
        <v>15.655577299412915</v>
      </c>
      <c r="S15" s="40">
        <f t="shared" si="4"/>
        <v>23.679060665362034</v>
      </c>
      <c r="T15" s="35">
        <f t="shared" si="5"/>
        <v>37.5</v>
      </c>
      <c r="U15" s="13">
        <f t="shared" si="6"/>
        <v>50</v>
      </c>
      <c r="V15" s="13">
        <f t="shared" si="7"/>
        <v>12.5</v>
      </c>
      <c r="W15" s="13">
        <f t="shared" si="8"/>
        <v>0</v>
      </c>
      <c r="X15" s="13">
        <f t="shared" si="9"/>
        <v>0</v>
      </c>
    </row>
    <row r="16" spans="1:24">
      <c r="B16" s="4" t="s">
        <v>61</v>
      </c>
      <c r="C16" s="8"/>
      <c r="D16" s="8"/>
      <c r="E16" s="8"/>
      <c r="F16" s="8"/>
      <c r="G16" s="62"/>
      <c r="H16" s="8"/>
      <c r="I16" s="8"/>
      <c r="J16" s="8"/>
      <c r="K16" s="8"/>
      <c r="L16" s="8"/>
      <c r="N16" s="4" t="s">
        <v>61</v>
      </c>
      <c r="O16" s="12"/>
      <c r="P16" s="12"/>
      <c r="Q16" s="12"/>
      <c r="R16" s="12"/>
      <c r="S16" s="39"/>
      <c r="T16" s="12"/>
      <c r="U16" s="12"/>
      <c r="V16" s="12"/>
      <c r="W16" s="12"/>
      <c r="X16" s="12"/>
    </row>
    <row r="17" spans="2:24">
      <c r="B17" s="9" t="s">
        <v>54</v>
      </c>
      <c r="C17" s="10">
        <v>270</v>
      </c>
      <c r="D17" s="10">
        <v>168</v>
      </c>
      <c r="E17" s="10">
        <v>128</v>
      </c>
      <c r="F17" s="10">
        <v>100</v>
      </c>
      <c r="G17" s="63">
        <v>188</v>
      </c>
      <c r="H17" s="60">
        <v>10</v>
      </c>
      <c r="I17" s="10">
        <v>4</v>
      </c>
      <c r="J17" s="10">
        <v>1</v>
      </c>
      <c r="K17" s="10">
        <v>1</v>
      </c>
      <c r="L17" s="10">
        <v>0</v>
      </c>
      <c r="N17" s="9" t="s">
        <v>54</v>
      </c>
      <c r="O17" s="13">
        <f t="shared" ref="O17:O23" si="10">C17/(C17+D17+E17+F17+G17)*100</f>
        <v>31.615925058548012</v>
      </c>
      <c r="P17" s="13">
        <f t="shared" ref="P17:P23" si="11">D17/(D17+E17+F17+G17+C17)*100</f>
        <v>19.672131147540984</v>
      </c>
      <c r="Q17" s="13">
        <f t="shared" ref="Q17:Q23" si="12">E17/(E17+F17+G17+C17+D17)*100</f>
        <v>14.988290398126464</v>
      </c>
      <c r="R17" s="13">
        <f t="shared" ref="R17:R21" si="13">F17/(F17+G17+E17+D17+C17)*100</f>
        <v>11.7096018735363</v>
      </c>
      <c r="S17" s="40">
        <f t="shared" ref="S17:S23" si="14">G17/(G17+C17+D17+E17+F17)*100</f>
        <v>22.014051522248241</v>
      </c>
      <c r="T17" s="35">
        <f t="shared" ref="T17:T23" si="15">H17/(H17+I17+J17+K17+L17)*100</f>
        <v>62.5</v>
      </c>
      <c r="U17" s="13">
        <f t="shared" ref="U17:U23" si="16">I17/(I17+J17+K17+L17+H17)*100</f>
        <v>25</v>
      </c>
      <c r="V17" s="13">
        <f t="shared" ref="V17:V23" si="17">J17/(J17+K17+L17+H17+I17)*100</f>
        <v>6.25</v>
      </c>
      <c r="W17" s="13">
        <f t="shared" ref="W17:W23" si="18">K17/(K17+L17+J17+I17+H17)*100</f>
        <v>6.25</v>
      </c>
      <c r="X17" s="13">
        <f t="shared" ref="X17:X23" si="19">L17/(L17+H17+I17+J17+K17)*100</f>
        <v>0</v>
      </c>
    </row>
    <row r="18" spans="2:24">
      <c r="B18" s="9" t="s">
        <v>55</v>
      </c>
      <c r="C18" s="10">
        <v>89</v>
      </c>
      <c r="D18" s="10">
        <v>61</v>
      </c>
      <c r="E18" s="10">
        <v>49</v>
      </c>
      <c r="F18" s="10">
        <v>39</v>
      </c>
      <c r="G18" s="63">
        <v>41</v>
      </c>
      <c r="H18" s="60">
        <v>0</v>
      </c>
      <c r="I18" s="10">
        <v>0</v>
      </c>
      <c r="J18" s="10">
        <v>0</v>
      </c>
      <c r="K18" s="10">
        <v>0</v>
      </c>
      <c r="L18" s="10">
        <v>0</v>
      </c>
      <c r="N18" s="9" t="s">
        <v>55</v>
      </c>
      <c r="O18" s="13">
        <f t="shared" si="10"/>
        <v>31.899641577060933</v>
      </c>
      <c r="P18" s="13">
        <f t="shared" si="11"/>
        <v>21.863799283154123</v>
      </c>
      <c r="Q18" s="13">
        <f t="shared" si="12"/>
        <v>17.562724014336915</v>
      </c>
      <c r="R18" s="13">
        <f t="shared" si="13"/>
        <v>13.978494623655912</v>
      </c>
      <c r="S18" s="40">
        <f t="shared" si="14"/>
        <v>14.695340501792115</v>
      </c>
      <c r="T18" s="35" t="e">
        <f t="shared" si="15"/>
        <v>#DIV/0!</v>
      </c>
      <c r="U18" s="13" t="e">
        <f t="shared" si="16"/>
        <v>#DIV/0!</v>
      </c>
      <c r="V18" s="13" t="e">
        <f t="shared" si="17"/>
        <v>#DIV/0!</v>
      </c>
      <c r="W18" s="13" t="e">
        <f t="shared" si="18"/>
        <v>#DIV/0!</v>
      </c>
      <c r="X18" s="13" t="e">
        <f t="shared" si="19"/>
        <v>#DIV/0!</v>
      </c>
    </row>
    <row r="19" spans="2:24">
      <c r="B19" s="9" t="s">
        <v>56</v>
      </c>
      <c r="C19" s="10">
        <v>179</v>
      </c>
      <c r="D19" s="10">
        <v>138</v>
      </c>
      <c r="E19" s="10">
        <v>177</v>
      </c>
      <c r="F19" s="10">
        <v>130</v>
      </c>
      <c r="G19" s="63">
        <v>311</v>
      </c>
      <c r="H19" s="60">
        <v>6</v>
      </c>
      <c r="I19" s="10">
        <v>2</v>
      </c>
      <c r="J19" s="10">
        <v>0</v>
      </c>
      <c r="K19" s="10">
        <v>1</v>
      </c>
      <c r="L19" s="10">
        <v>0</v>
      </c>
      <c r="N19" s="9" t="s">
        <v>56</v>
      </c>
      <c r="O19" s="13">
        <f t="shared" si="10"/>
        <v>19.144385026737968</v>
      </c>
      <c r="P19" s="13">
        <f t="shared" si="11"/>
        <v>14.759358288770052</v>
      </c>
      <c r="Q19" s="13">
        <f t="shared" si="12"/>
        <v>18.930481283422459</v>
      </c>
      <c r="R19" s="13">
        <f t="shared" si="13"/>
        <v>13.903743315508022</v>
      </c>
      <c r="S19" s="40">
        <f t="shared" si="14"/>
        <v>33.262032085561501</v>
      </c>
      <c r="T19" s="35">
        <f t="shared" si="15"/>
        <v>66.666666666666657</v>
      </c>
      <c r="U19" s="13">
        <f t="shared" si="16"/>
        <v>22.222222222222221</v>
      </c>
      <c r="V19" s="13">
        <f t="shared" si="17"/>
        <v>0</v>
      </c>
      <c r="W19" s="13">
        <f t="shared" si="18"/>
        <v>11.111111111111111</v>
      </c>
      <c r="X19" s="13">
        <f t="shared" si="19"/>
        <v>0</v>
      </c>
    </row>
    <row r="20" spans="2:24">
      <c r="B20" s="9" t="s">
        <v>57</v>
      </c>
      <c r="C20" s="10">
        <v>34</v>
      </c>
      <c r="D20" s="10">
        <v>25</v>
      </c>
      <c r="E20" s="10">
        <v>19</v>
      </c>
      <c r="F20" s="10">
        <v>12</v>
      </c>
      <c r="G20" s="63">
        <v>28</v>
      </c>
      <c r="H20" s="60">
        <v>0</v>
      </c>
      <c r="I20" s="10">
        <v>1</v>
      </c>
      <c r="J20" s="10">
        <v>0</v>
      </c>
      <c r="K20" s="10">
        <v>0</v>
      </c>
      <c r="L20" s="10">
        <v>0</v>
      </c>
      <c r="N20" s="9" t="s">
        <v>57</v>
      </c>
      <c r="O20" s="13">
        <f t="shared" si="10"/>
        <v>28.8135593220339</v>
      </c>
      <c r="P20" s="13">
        <f t="shared" si="11"/>
        <v>21.1864406779661</v>
      </c>
      <c r="Q20" s="13">
        <f t="shared" si="12"/>
        <v>16.101694915254235</v>
      </c>
      <c r="R20" s="13">
        <f t="shared" si="13"/>
        <v>10.16949152542373</v>
      </c>
      <c r="S20" s="40">
        <f t="shared" si="14"/>
        <v>23.728813559322035</v>
      </c>
      <c r="T20" s="35">
        <f t="shared" si="15"/>
        <v>0</v>
      </c>
      <c r="U20" s="13">
        <f t="shared" si="16"/>
        <v>100</v>
      </c>
      <c r="V20" s="13">
        <f t="shared" si="17"/>
        <v>0</v>
      </c>
      <c r="W20" s="13">
        <f t="shared" si="18"/>
        <v>0</v>
      </c>
      <c r="X20" s="13">
        <f t="shared" si="19"/>
        <v>0</v>
      </c>
    </row>
    <row r="21" spans="2:24">
      <c r="B21" s="9" t="s">
        <v>58</v>
      </c>
      <c r="C21" s="10">
        <v>19</v>
      </c>
      <c r="D21" s="10">
        <v>15</v>
      </c>
      <c r="E21" s="10">
        <v>20</v>
      </c>
      <c r="F21" s="10">
        <v>35</v>
      </c>
      <c r="G21" s="63">
        <v>164</v>
      </c>
      <c r="H21" s="60">
        <v>0</v>
      </c>
      <c r="I21" s="10">
        <v>0</v>
      </c>
      <c r="J21" s="10">
        <v>0</v>
      </c>
      <c r="K21" s="10">
        <v>0</v>
      </c>
      <c r="L21" s="10">
        <v>1</v>
      </c>
      <c r="N21" s="9" t="s">
        <v>58</v>
      </c>
      <c r="O21" s="13">
        <f t="shared" si="10"/>
        <v>7.5098814229249005</v>
      </c>
      <c r="P21" s="13">
        <f t="shared" si="11"/>
        <v>5.928853754940711</v>
      </c>
      <c r="Q21" s="13">
        <f t="shared" si="12"/>
        <v>7.9051383399209492</v>
      </c>
      <c r="R21" s="13">
        <f t="shared" si="13"/>
        <v>13.83399209486166</v>
      </c>
      <c r="S21" s="40">
        <f t="shared" si="14"/>
        <v>64.822134387351781</v>
      </c>
      <c r="T21" s="35">
        <f t="shared" si="15"/>
        <v>0</v>
      </c>
      <c r="U21" s="13">
        <f t="shared" si="16"/>
        <v>0</v>
      </c>
      <c r="V21" s="13">
        <f t="shared" si="17"/>
        <v>0</v>
      </c>
      <c r="W21" s="13">
        <f t="shared" si="18"/>
        <v>0</v>
      </c>
      <c r="X21" s="13">
        <f t="shared" si="19"/>
        <v>100</v>
      </c>
    </row>
    <row r="22" spans="2:24">
      <c r="B22" s="9" t="s">
        <v>59</v>
      </c>
      <c r="C22" s="10">
        <v>14</v>
      </c>
      <c r="D22" s="10">
        <v>11</v>
      </c>
      <c r="E22" s="10">
        <v>18</v>
      </c>
      <c r="F22" s="10">
        <v>13</v>
      </c>
      <c r="G22" s="63">
        <v>25</v>
      </c>
      <c r="H22" s="60">
        <v>1</v>
      </c>
      <c r="I22" s="10">
        <v>0</v>
      </c>
      <c r="J22" s="10">
        <v>1</v>
      </c>
      <c r="K22" s="10">
        <v>0</v>
      </c>
      <c r="L22" s="10">
        <v>0</v>
      </c>
      <c r="N22" s="9" t="s">
        <v>59</v>
      </c>
      <c r="O22" s="13">
        <f t="shared" si="10"/>
        <v>17.283950617283949</v>
      </c>
      <c r="P22" s="13">
        <f t="shared" si="11"/>
        <v>13.580246913580247</v>
      </c>
      <c r="Q22" s="13">
        <f t="shared" si="12"/>
        <v>22.222222222222221</v>
      </c>
      <c r="R22" s="13">
        <f>F22/(F22+G22+E22+D22+C22)*100</f>
        <v>16.049382716049383</v>
      </c>
      <c r="S22" s="40">
        <f t="shared" si="14"/>
        <v>30.864197530864196</v>
      </c>
      <c r="T22" s="35">
        <f t="shared" si="15"/>
        <v>50</v>
      </c>
      <c r="U22" s="13">
        <f t="shared" si="16"/>
        <v>0</v>
      </c>
      <c r="V22" s="13">
        <f t="shared" si="17"/>
        <v>50</v>
      </c>
      <c r="W22" s="13">
        <f t="shared" si="18"/>
        <v>0</v>
      </c>
      <c r="X22" s="13">
        <f t="shared" si="19"/>
        <v>0</v>
      </c>
    </row>
    <row r="23" spans="2:24">
      <c r="B23" s="9" t="s">
        <v>60</v>
      </c>
      <c r="C23" s="10">
        <v>85</v>
      </c>
      <c r="D23" s="10">
        <v>80</v>
      </c>
      <c r="E23" s="10">
        <v>66</v>
      </c>
      <c r="F23" s="10">
        <v>67</v>
      </c>
      <c r="G23" s="63">
        <v>164</v>
      </c>
      <c r="H23" s="60">
        <v>3</v>
      </c>
      <c r="I23" s="10">
        <v>0</v>
      </c>
      <c r="J23" s="10">
        <v>1</v>
      </c>
      <c r="K23" s="10">
        <v>0</v>
      </c>
      <c r="L23" s="10">
        <v>0</v>
      </c>
      <c r="N23" s="9" t="s">
        <v>60</v>
      </c>
      <c r="O23" s="13">
        <f t="shared" si="10"/>
        <v>18.398268398268396</v>
      </c>
      <c r="P23" s="13">
        <f t="shared" si="11"/>
        <v>17.316017316017316</v>
      </c>
      <c r="Q23" s="13">
        <f t="shared" si="12"/>
        <v>14.285714285714285</v>
      </c>
      <c r="R23" s="13">
        <f t="shared" ref="R23" si="20">F23/(F23+G23+E23+D23+C23)*100</f>
        <v>14.502164502164502</v>
      </c>
      <c r="S23" s="40">
        <f t="shared" si="14"/>
        <v>35.497835497835503</v>
      </c>
      <c r="T23" s="35">
        <f t="shared" si="15"/>
        <v>75</v>
      </c>
      <c r="U23" s="13">
        <f t="shared" si="16"/>
        <v>0</v>
      </c>
      <c r="V23" s="13">
        <f t="shared" si="17"/>
        <v>25</v>
      </c>
      <c r="W23" s="13">
        <f t="shared" si="18"/>
        <v>0</v>
      </c>
      <c r="X23" s="13">
        <f t="shared" si="19"/>
        <v>0</v>
      </c>
    </row>
    <row r="24" spans="2:24">
      <c r="B24" s="4" t="s">
        <v>104</v>
      </c>
      <c r="C24" s="19"/>
      <c r="D24" s="19"/>
      <c r="E24" s="19"/>
      <c r="G24" s="4"/>
      <c r="H24" s="4"/>
      <c r="I24" s="79"/>
      <c r="J24" s="79"/>
      <c r="L24" s="4"/>
      <c r="N24" s="4" t="s">
        <v>104</v>
      </c>
      <c r="O24" s="19"/>
      <c r="P24" s="19"/>
      <c r="Q24" s="19"/>
      <c r="S24" s="4"/>
      <c r="T24" s="4"/>
      <c r="U24" s="79"/>
      <c r="V24" s="79"/>
      <c r="X24" s="4"/>
    </row>
    <row r="25" spans="2:24">
      <c r="B25" s="9" t="s">
        <v>105</v>
      </c>
      <c r="C25" s="10">
        <v>453</v>
      </c>
      <c r="D25" s="10">
        <v>349</v>
      </c>
      <c r="E25" s="10">
        <v>348</v>
      </c>
      <c r="F25" s="10">
        <v>287</v>
      </c>
      <c r="G25" s="63">
        <v>706</v>
      </c>
      <c r="H25" s="60">
        <v>13</v>
      </c>
      <c r="I25" s="10">
        <v>4</v>
      </c>
      <c r="J25" s="10">
        <v>2</v>
      </c>
      <c r="K25" s="10">
        <v>0</v>
      </c>
      <c r="L25" s="10">
        <v>1</v>
      </c>
      <c r="N25" s="9" t="s">
        <v>105</v>
      </c>
      <c r="O25" s="85">
        <f t="shared" ref="O25:O26" si="21">C25/(C25+D25+E25+F25+G25)*100</f>
        <v>21.138590760615958</v>
      </c>
      <c r="P25" s="85">
        <f t="shared" ref="P25:P26" si="22">D25/(D25+E25+F25+G25+C25)*100</f>
        <v>16.28558096126925</v>
      </c>
      <c r="Q25" s="85">
        <f t="shared" ref="Q25:Q26" si="23">E25/(E25+F25+G25+C25+D25)*100</f>
        <v>16.238917405506299</v>
      </c>
      <c r="R25" s="85">
        <f>F25/(F25+G25+E25+D25+C25)*100</f>
        <v>13.392440503966402</v>
      </c>
      <c r="S25" s="87">
        <f t="shared" ref="S25:S26" si="24">G25/(G25+C25+D25+E25+F25)*100</f>
        <v>32.944470368642094</v>
      </c>
      <c r="T25" s="88">
        <f t="shared" ref="T25:T26" si="25">H25/(H25+I25+J25+K25+L25)*100</f>
        <v>65</v>
      </c>
      <c r="U25" s="85">
        <f t="shared" ref="U25:U26" si="26">I25/(I25+J25+K25+L25+H25)*100</f>
        <v>20</v>
      </c>
      <c r="V25" s="85">
        <f t="shared" ref="V25:V26" si="27">J25/(J25+K25+L25+H25+I25)*100</f>
        <v>10</v>
      </c>
      <c r="W25" s="85">
        <f t="shared" ref="W25:W26" si="28">K25/(K25+L25+J25+I25+H25)*100</f>
        <v>0</v>
      </c>
      <c r="X25" s="85">
        <f t="shared" ref="X25:X26" si="29">L25/(L25+H25+I25+J25+K25)*100</f>
        <v>5</v>
      </c>
    </row>
    <row r="26" spans="2:24">
      <c r="B26" s="9" t="s">
        <v>106</v>
      </c>
      <c r="C26" s="10">
        <v>237</v>
      </c>
      <c r="D26" s="10">
        <v>149</v>
      </c>
      <c r="E26" s="10">
        <v>129</v>
      </c>
      <c r="F26" s="10">
        <v>109</v>
      </c>
      <c r="G26" s="63">
        <v>215</v>
      </c>
      <c r="H26" s="60">
        <v>7</v>
      </c>
      <c r="I26" s="10">
        <v>3</v>
      </c>
      <c r="J26" s="10">
        <v>1</v>
      </c>
      <c r="K26" s="10">
        <v>2</v>
      </c>
      <c r="L26" s="10">
        <v>0</v>
      </c>
      <c r="N26" s="9" t="s">
        <v>106</v>
      </c>
      <c r="O26" s="85">
        <f t="shared" si="21"/>
        <v>28.247914183551849</v>
      </c>
      <c r="P26" s="85">
        <f t="shared" si="22"/>
        <v>17.759237187127532</v>
      </c>
      <c r="Q26" s="85">
        <f t="shared" si="23"/>
        <v>15.37544696066746</v>
      </c>
      <c r="R26" s="85">
        <f t="shared" ref="R26" si="30">F26/(F26+G26+E26+D26+C26)*100</f>
        <v>12.991656734207391</v>
      </c>
      <c r="S26" s="87">
        <f t="shared" si="24"/>
        <v>25.62574493444577</v>
      </c>
      <c r="T26" s="88">
        <f t="shared" si="25"/>
        <v>53.846153846153847</v>
      </c>
      <c r="U26" s="85">
        <f t="shared" si="26"/>
        <v>23.076923076923077</v>
      </c>
      <c r="V26" s="85">
        <f t="shared" si="27"/>
        <v>7.6923076923076925</v>
      </c>
      <c r="W26" s="85">
        <f t="shared" si="28"/>
        <v>15.384615384615385</v>
      </c>
      <c r="X26" s="85">
        <f t="shared" si="29"/>
        <v>0</v>
      </c>
    </row>
  </sheetData>
  <mergeCells count="7">
    <mergeCell ref="O7:S7"/>
    <mergeCell ref="T7:X7"/>
    <mergeCell ref="G2:H2"/>
    <mergeCell ref="B7:B8"/>
    <mergeCell ref="C7:G7"/>
    <mergeCell ref="H7:L7"/>
    <mergeCell ref="N7:N8"/>
  </mergeCells>
  <hyperlinks>
    <hyperlink ref="B3" location="Índice!A1" display="voltar"/>
  </hyperlinks>
  <pageMargins left="0.70866141732283472" right="0.70866141732283472" top="0.74803149606299213" bottom="0.74803149606299213" header="0.31496062992125984" footer="0.31496062992125984"/>
  <pageSetup paperSize="9" scale="81" orientation="landscape" verticalDpi="0" r:id="rId1"/>
  <colBreaks count="1" manualBreakCount="1">
    <brk id="12" max="104857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16</vt:i4>
      </vt:variant>
      <vt:variant>
        <vt:lpstr>Named Ranges</vt:lpstr>
      </vt:variant>
      <vt:variant>
        <vt:i4>1</vt:i4>
      </vt:variant>
    </vt:vector>
  </HeadingPairs>
  <TitlesOfParts>
    <vt:vector size="17" baseType="lpstr">
      <vt:lpstr>Índice</vt:lpstr>
      <vt:lpstr>Amostra</vt:lpstr>
      <vt:lpstr>Q1</vt:lpstr>
      <vt:lpstr>Q2</vt:lpstr>
      <vt:lpstr>Q21</vt:lpstr>
      <vt:lpstr>Q31</vt:lpstr>
      <vt:lpstr>Q32</vt:lpstr>
      <vt:lpstr>Q4</vt:lpstr>
      <vt:lpstr>Q41</vt:lpstr>
      <vt:lpstr>Q5A</vt:lpstr>
      <vt:lpstr>Q5B</vt:lpstr>
      <vt:lpstr>Q6</vt:lpstr>
      <vt:lpstr>Q8</vt:lpstr>
      <vt:lpstr>Q81</vt:lpstr>
      <vt:lpstr>Q82</vt:lpstr>
      <vt:lpstr>Nota</vt:lpstr>
      <vt:lpstr>'Q8'!Print_Area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andre.sousa</dc:creator>
  <cp:lastModifiedBy>misabel.silva</cp:lastModifiedBy>
  <cp:lastPrinted>2020-04-10T13:33:42Z</cp:lastPrinted>
  <dcterms:created xsi:type="dcterms:W3CDTF">2020-04-07T17:13:30Z</dcterms:created>
  <dcterms:modified xsi:type="dcterms:W3CDTF">2020-05-19T08:53:29Z</dcterms:modified>
</cp:coreProperties>
</file>