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tabRatio="768"/>
  </bookViews>
  <sheets>
    <sheet name="Index" sheetId="17" r:id="rId1"/>
    <sheet name="Sample" sheetId="15" r:id="rId2"/>
    <sheet name="Q1" sheetId="1" r:id="rId3"/>
    <sheet name="Q2A" sheetId="19" r:id="rId4"/>
    <sheet name="Q2" sheetId="2" r:id="rId5"/>
    <sheet name="Q21" sheetId="3" r:id="rId6"/>
    <sheet name="Q31" sheetId="4" r:id="rId7"/>
    <sheet name="Q32" sheetId="5" r:id="rId8"/>
    <sheet name="Q4" sheetId="6" r:id="rId9"/>
    <sheet name="Q41" sheetId="7" r:id="rId10"/>
    <sheet name="Q5" sheetId="8" r:id="rId11"/>
    <sheet name="Q6" sheetId="9" r:id="rId12"/>
    <sheet name="Q7" sheetId="10" r:id="rId13"/>
    <sheet name="Q8" sheetId="11" r:id="rId14"/>
    <sheet name="Q81" sheetId="12" r:id="rId15"/>
    <sheet name="Q82" sheetId="13" r:id="rId16"/>
    <sheet name="Q9" sheetId="14" r:id="rId17"/>
    <sheet name="Note" sheetId="18" r:id="rId18"/>
  </sheets>
  <definedNames>
    <definedName name="_xlnm._FilterDatabase" localSheetId="5" hidden="1">'Q21'!#REF!</definedName>
    <definedName name="_xlnm._FilterDatabase" localSheetId="6" hidden="1">'Q31'!#REF!</definedName>
    <definedName name="_xlnm._FilterDatabase" localSheetId="8" hidden="1">'Q4'!#REF!</definedName>
    <definedName name="_xlnm._FilterDatabase" localSheetId="10" hidden="1">'Q5'!#REF!</definedName>
    <definedName name="_xlnm.Print_Area" localSheetId="13">'Q8'!$A$5:$K$22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4" i="17" l="1"/>
  <c r="B22" i="17"/>
  <c r="B21" i="17"/>
  <c r="B20" i="17"/>
  <c r="B19" i="17"/>
  <c r="B18" i="17"/>
  <c r="B17" i="17"/>
  <c r="B16" i="17"/>
  <c r="B15" i="17"/>
  <c r="B14" i="17"/>
  <c r="B13" i="17"/>
  <c r="B12" i="17"/>
  <c r="B11" i="17"/>
  <c r="B9" i="17"/>
  <c r="AO23" i="9" l="1"/>
  <c r="AI23" i="9"/>
  <c r="AE23" i="9"/>
  <c r="Y23" i="9"/>
  <c r="AO22" i="9"/>
  <c r="AI22" i="9"/>
  <c r="AE22" i="9"/>
  <c r="Y22" i="9"/>
  <c r="AO21" i="9"/>
  <c r="AI21" i="9"/>
  <c r="AE21" i="9"/>
  <c r="Y21" i="9"/>
  <c r="AO20" i="9"/>
  <c r="AI20" i="9"/>
  <c r="AE20" i="9"/>
  <c r="Y20" i="9"/>
  <c r="AO19" i="9"/>
  <c r="AI19" i="9"/>
  <c r="AE19" i="9"/>
  <c r="Y19" i="9"/>
  <c r="AO18" i="9"/>
  <c r="AI18" i="9"/>
  <c r="AE18" i="9"/>
  <c r="Y18" i="9"/>
  <c r="AO17" i="9"/>
  <c r="AI17" i="9"/>
  <c r="AE17" i="9"/>
  <c r="Y17" i="9"/>
  <c r="AO15" i="9"/>
  <c r="AI15" i="9"/>
  <c r="AE15" i="9"/>
  <c r="Y15" i="9"/>
  <c r="AO14" i="9"/>
  <c r="AI14" i="9"/>
  <c r="AE14" i="9"/>
  <c r="Y14" i="9"/>
  <c r="AO13" i="9"/>
  <c r="AI13" i="9"/>
  <c r="AE13" i="9"/>
  <c r="Y13" i="9"/>
  <c r="AO12" i="9"/>
  <c r="AI12" i="9"/>
  <c r="AE12" i="9"/>
  <c r="Y12" i="9"/>
  <c r="AO10" i="9"/>
  <c r="AI10" i="9"/>
  <c r="AE10" i="9"/>
  <c r="Y10" i="9"/>
  <c r="T23" i="19"/>
  <c r="S23" i="19"/>
  <c r="R23" i="19"/>
  <c r="Q23" i="19"/>
  <c r="T22" i="19"/>
  <c r="S22" i="19"/>
  <c r="R22" i="19"/>
  <c r="Q22" i="19"/>
  <c r="T21" i="19"/>
  <c r="S21" i="19"/>
  <c r="R21" i="19"/>
  <c r="Q21" i="19"/>
  <c r="T20" i="19"/>
  <c r="S20" i="19"/>
  <c r="R20" i="19"/>
  <c r="Q20" i="19"/>
  <c r="T19" i="19"/>
  <c r="S19" i="19"/>
  <c r="R19" i="19"/>
  <c r="Q19" i="19"/>
  <c r="T18" i="19"/>
  <c r="S18" i="19"/>
  <c r="R18" i="19"/>
  <c r="Q18" i="19"/>
  <c r="T17" i="19"/>
  <c r="S17" i="19"/>
  <c r="R17" i="19"/>
  <c r="Q17" i="19"/>
  <c r="T15" i="19"/>
  <c r="S15" i="19"/>
  <c r="R15" i="19"/>
  <c r="Q15" i="19"/>
  <c r="T14" i="19"/>
  <c r="S14" i="19"/>
  <c r="R14" i="19"/>
  <c r="Q14" i="19"/>
  <c r="T13" i="19"/>
  <c r="S13" i="19"/>
  <c r="R13" i="19"/>
  <c r="Q13" i="19"/>
  <c r="T12" i="19"/>
  <c r="S12" i="19"/>
  <c r="R12" i="19"/>
  <c r="Q12" i="19"/>
  <c r="T10" i="19"/>
  <c r="S10" i="19"/>
  <c r="R10" i="19"/>
  <c r="Q10" i="19"/>
  <c r="M10" i="19"/>
  <c r="AA10" i="9" l="1"/>
  <c r="AC10" i="9"/>
  <c r="AG10" i="9"/>
  <c r="AK10" i="9"/>
  <c r="AM10" i="9"/>
  <c r="AQ10" i="9"/>
  <c r="AA12" i="9"/>
  <c r="AC12" i="9"/>
  <c r="AG12" i="9"/>
  <c r="AK12" i="9"/>
  <c r="AM12" i="9"/>
  <c r="AQ12" i="9"/>
  <c r="AA13" i="9"/>
  <c r="AC13" i="9"/>
  <c r="AG13" i="9"/>
  <c r="AK13" i="9"/>
  <c r="AM13" i="9"/>
  <c r="AQ13" i="9"/>
  <c r="AA14" i="9"/>
  <c r="AC14" i="9"/>
  <c r="AG14" i="9"/>
  <c r="AK14" i="9"/>
  <c r="AM14" i="9"/>
  <c r="AQ14" i="9"/>
  <c r="AA15" i="9"/>
  <c r="AC15" i="9"/>
  <c r="AG15" i="9"/>
  <c r="AK15" i="9"/>
  <c r="AM15" i="9"/>
  <c r="AQ15" i="9"/>
  <c r="AA17" i="9"/>
  <c r="AC17" i="9"/>
  <c r="AG17" i="9"/>
  <c r="AK17" i="9"/>
  <c r="AM17" i="9"/>
  <c r="AQ17" i="9"/>
  <c r="AA18" i="9"/>
  <c r="AC18" i="9"/>
  <c r="AG18" i="9"/>
  <c r="AK18" i="9"/>
  <c r="AM18" i="9"/>
  <c r="AQ18" i="9"/>
  <c r="AA19" i="9"/>
  <c r="AC19" i="9"/>
  <c r="AG19" i="9"/>
  <c r="AK19" i="9"/>
  <c r="AM19" i="9"/>
  <c r="AQ19" i="9"/>
  <c r="AA20" i="9"/>
  <c r="AC20" i="9"/>
  <c r="AG20" i="9"/>
  <c r="AK20" i="9"/>
  <c r="AM20" i="9"/>
  <c r="AQ20" i="9"/>
  <c r="AA21" i="9"/>
  <c r="AC21" i="9"/>
  <c r="AG21" i="9"/>
  <c r="AK21" i="9"/>
  <c r="AM21" i="9"/>
  <c r="AQ21" i="9"/>
  <c r="AA22" i="9"/>
  <c r="AC22" i="9"/>
  <c r="AG22" i="9"/>
  <c r="AK22" i="9"/>
  <c r="AM22" i="9"/>
  <c r="AQ22" i="9"/>
  <c r="AA23" i="9"/>
  <c r="AC23" i="9"/>
  <c r="AG23" i="9"/>
  <c r="AK23" i="9"/>
  <c r="Z10" i="9"/>
  <c r="AB10" i="9"/>
  <c r="AD10" i="9"/>
  <c r="AF10" i="9"/>
  <c r="AH10" i="9"/>
  <c r="AJ10" i="9"/>
  <c r="AL10" i="9"/>
  <c r="AN10" i="9"/>
  <c r="AP10" i="9"/>
  <c r="AR10" i="9"/>
  <c r="Z12" i="9"/>
  <c r="AB12" i="9"/>
  <c r="AD12" i="9"/>
  <c r="AF12" i="9"/>
  <c r="AH12" i="9"/>
  <c r="AJ12" i="9"/>
  <c r="AL12" i="9"/>
  <c r="AN12" i="9"/>
  <c r="AP12" i="9"/>
  <c r="AR12" i="9"/>
  <c r="Z13" i="9"/>
  <c r="AB13" i="9"/>
  <c r="AD13" i="9"/>
  <c r="AF13" i="9"/>
  <c r="AH13" i="9"/>
  <c r="AJ13" i="9"/>
  <c r="AL13" i="9"/>
  <c r="AN13" i="9"/>
  <c r="AP13" i="9"/>
  <c r="AR13" i="9"/>
  <c r="Z14" i="9"/>
  <c r="AB14" i="9"/>
  <c r="AD14" i="9"/>
  <c r="AF14" i="9"/>
  <c r="AH14" i="9"/>
  <c r="AJ14" i="9"/>
  <c r="AL14" i="9"/>
  <c r="AN14" i="9"/>
  <c r="AP14" i="9"/>
  <c r="AR14" i="9"/>
  <c r="Z15" i="9"/>
  <c r="AB15" i="9"/>
  <c r="AD15" i="9"/>
  <c r="AF15" i="9"/>
  <c r="AH15" i="9"/>
  <c r="AJ15" i="9"/>
  <c r="AL15" i="9"/>
  <c r="AN15" i="9"/>
  <c r="AP15" i="9"/>
  <c r="AR15" i="9"/>
  <c r="Z17" i="9"/>
  <c r="AB17" i="9"/>
  <c r="AD17" i="9"/>
  <c r="AF17" i="9"/>
  <c r="AH17" i="9"/>
  <c r="AJ17" i="9"/>
  <c r="AL17" i="9"/>
  <c r="AN17" i="9"/>
  <c r="AP17" i="9"/>
  <c r="AR17" i="9"/>
  <c r="Z18" i="9"/>
  <c r="AB18" i="9"/>
  <c r="AD18" i="9"/>
  <c r="AF18" i="9"/>
  <c r="AH18" i="9"/>
  <c r="AJ18" i="9"/>
  <c r="AL18" i="9"/>
  <c r="AN18" i="9"/>
  <c r="AP18" i="9"/>
  <c r="AR18" i="9"/>
  <c r="Z19" i="9"/>
  <c r="AB19" i="9"/>
  <c r="AD19" i="9"/>
  <c r="AF19" i="9"/>
  <c r="AH19" i="9"/>
  <c r="AJ19" i="9"/>
  <c r="AL19" i="9"/>
  <c r="AN19" i="9"/>
  <c r="AP19" i="9"/>
  <c r="AR19" i="9"/>
  <c r="Z20" i="9"/>
  <c r="AB20" i="9"/>
  <c r="AD20" i="9"/>
  <c r="AF20" i="9"/>
  <c r="AH20" i="9"/>
  <c r="AJ20" i="9"/>
  <c r="AL20" i="9"/>
  <c r="AN20" i="9"/>
  <c r="Z21" i="9"/>
  <c r="AB21" i="9"/>
  <c r="Z23" i="9"/>
  <c r="AB23" i="9"/>
  <c r="AP20" i="9"/>
  <c r="AR20" i="9"/>
  <c r="AD21" i="9"/>
  <c r="AF21" i="9"/>
  <c r="AH21" i="9"/>
  <c r="AJ21" i="9"/>
  <c r="AL21" i="9"/>
  <c r="AN21" i="9"/>
  <c r="AP21" i="9"/>
  <c r="AR21" i="9"/>
  <c r="Z22" i="9"/>
  <c r="AB22" i="9"/>
  <c r="AD22" i="9"/>
  <c r="AF22" i="9"/>
  <c r="AH22" i="9"/>
  <c r="AJ22" i="9"/>
  <c r="AL22" i="9"/>
  <c r="AN22" i="9"/>
  <c r="AP22" i="9"/>
  <c r="AR22" i="9"/>
  <c r="AD23" i="9"/>
  <c r="AF23" i="9"/>
  <c r="AH23" i="9"/>
  <c r="AJ23" i="9"/>
  <c r="AL23" i="9"/>
  <c r="AN23" i="9"/>
  <c r="AP23" i="9"/>
  <c r="AR23" i="9"/>
  <c r="AM23" i="9"/>
  <c r="AQ23" i="9"/>
  <c r="B10" i="17" l="1"/>
  <c r="B8" i="17"/>
  <c r="B6" i="17"/>
  <c r="W23" i="15" l="1"/>
  <c r="X23" i="15"/>
  <c r="X10" i="15" l="1"/>
  <c r="W10" i="15"/>
  <c r="V10" i="15"/>
  <c r="V22" i="15" l="1"/>
  <c r="V18" i="15"/>
  <c r="V13" i="15"/>
  <c r="V23" i="15"/>
  <c r="W20" i="15"/>
  <c r="V19" i="15"/>
  <c r="W15" i="15"/>
  <c r="V14" i="15"/>
  <c r="W21" i="15"/>
  <c r="V20" i="15"/>
  <c r="X18" i="15"/>
  <c r="V15" i="15"/>
  <c r="X13" i="15"/>
  <c r="W12" i="15"/>
  <c r="AL22" i="5"/>
  <c r="W14" i="3"/>
  <c r="AJ18" i="5"/>
  <c r="AI23" i="5"/>
  <c r="M20" i="14"/>
  <c r="K19" i="14"/>
  <c r="K22" i="14"/>
  <c r="I22" i="13"/>
  <c r="I20" i="13"/>
  <c r="I18" i="13"/>
  <c r="I14" i="13"/>
  <c r="V18" i="12"/>
  <c r="X17" i="12"/>
  <c r="U21" i="12"/>
  <c r="AG22" i="12"/>
  <c r="AF19" i="12"/>
  <c r="AG23" i="12"/>
  <c r="AF20" i="12"/>
  <c r="AH21" i="12"/>
  <c r="AH12" i="12"/>
  <c r="AD17" i="12"/>
  <c r="AA20" i="12"/>
  <c r="Z17" i="12"/>
  <c r="Y18" i="12"/>
  <c r="K20" i="8"/>
  <c r="M17" i="8"/>
  <c r="K11" i="8"/>
  <c r="N18" i="8"/>
  <c r="V14" i="7"/>
  <c r="W13" i="7"/>
  <c r="O14" i="7"/>
  <c r="P13" i="7"/>
  <c r="Q12" i="7"/>
  <c r="Z23" i="5"/>
  <c r="AB21" i="5"/>
  <c r="Z18" i="5"/>
  <c r="Y13" i="5"/>
  <c r="AF12" i="5"/>
  <c r="AP19" i="4"/>
  <c r="AO15" i="4"/>
  <c r="AP23" i="4"/>
  <c r="AO20" i="4"/>
  <c r="AN17" i="4"/>
  <c r="AQ22" i="4"/>
  <c r="AP14" i="4"/>
  <c r="AR21" i="4"/>
  <c r="AQ18" i="4"/>
  <c r="AA19" i="4"/>
  <c r="Z15" i="4"/>
  <c r="AC21" i="4"/>
  <c r="Y22" i="4"/>
  <c r="AA20" i="4"/>
  <c r="Z17" i="4"/>
  <c r="AB14" i="4"/>
  <c r="Y13" i="4"/>
  <c r="AA23" i="4"/>
  <c r="AB18" i="4"/>
  <c r="AC12" i="4"/>
  <c r="AJ20" i="4"/>
  <c r="AK14" i="4"/>
  <c r="AK19" i="4"/>
  <c r="AI12" i="4"/>
  <c r="AI21" i="4"/>
  <c r="AM17" i="4"/>
  <c r="AL13" i="4"/>
  <c r="AF23" i="4"/>
  <c r="AE20" i="4"/>
  <c r="AE10" i="4"/>
  <c r="AG19" i="4"/>
  <c r="AD18" i="4"/>
  <c r="AD21" i="4"/>
  <c r="AH15" i="4"/>
  <c r="AP12" i="4"/>
  <c r="AR15" i="5"/>
  <c r="S10" i="3"/>
  <c r="AL15" i="5"/>
  <c r="AH10" i="12"/>
  <c r="AQ13" i="5"/>
  <c r="AA12" i="12"/>
  <c r="M9" i="10"/>
  <c r="K14" i="10"/>
  <c r="T15" i="3"/>
  <c r="X10" i="7"/>
  <c r="P10" i="7"/>
  <c r="AK14" i="5"/>
  <c r="AE15" i="5"/>
  <c r="AD13" i="5"/>
  <c r="AF10" i="5"/>
  <c r="W17" i="15" l="1"/>
  <c r="AD17" i="4"/>
  <c r="AR14" i="5"/>
  <c r="K13" i="8"/>
  <c r="M9" i="8"/>
  <c r="O15" i="3"/>
  <c r="AH13" i="4"/>
  <c r="AG22" i="4"/>
  <c r="AL18" i="4"/>
  <c r="AL22" i="4"/>
  <c r="AK23" i="4"/>
  <c r="AQ13" i="4"/>
  <c r="Y12" i="5"/>
  <c r="AB20" i="5"/>
  <c r="AB17" i="5"/>
  <c r="Z19" i="5"/>
  <c r="AA22" i="5"/>
  <c r="N16" i="8"/>
  <c r="L21" i="8"/>
  <c r="O11" i="8"/>
  <c r="M14" i="8"/>
  <c r="M19" i="8"/>
  <c r="AB19" i="12"/>
  <c r="AC22" i="12"/>
  <c r="Z21" i="12"/>
  <c r="Y23" i="12"/>
  <c r="AG18" i="12"/>
  <c r="T22" i="12"/>
  <c r="T20" i="12"/>
  <c r="V19" i="12"/>
  <c r="W23" i="12"/>
  <c r="I17" i="13"/>
  <c r="I19" i="13"/>
  <c r="I21" i="13"/>
  <c r="I23" i="13"/>
  <c r="N16" i="14"/>
  <c r="N18" i="14"/>
  <c r="L17" i="14"/>
  <c r="M21" i="14"/>
  <c r="L9" i="10"/>
  <c r="N14" i="10"/>
  <c r="X15" i="3"/>
  <c r="S15" i="3"/>
  <c r="P15" i="3"/>
  <c r="AE21" i="4"/>
  <c r="AF19" i="4"/>
  <c r="AD13" i="4"/>
  <c r="AE17" i="4"/>
  <c r="AF20" i="4"/>
  <c r="AG23" i="4"/>
  <c r="AG15" i="4"/>
  <c r="AE18" i="4"/>
  <c r="AH19" i="4"/>
  <c r="AF21" i="4"/>
  <c r="AD23" i="4"/>
  <c r="AD10" i="4"/>
  <c r="AG17" i="4"/>
  <c r="AE19" i="4"/>
  <c r="AH20" i="4"/>
  <c r="AF22" i="4"/>
  <c r="AM21" i="4"/>
  <c r="AI17" i="4"/>
  <c r="AJ12" i="4"/>
  <c r="AM13" i="4"/>
  <c r="AI18" i="4"/>
  <c r="AL19" i="4"/>
  <c r="AJ21" i="4"/>
  <c r="AM22" i="4"/>
  <c r="AJ13" i="4"/>
  <c r="AM14" i="4"/>
  <c r="AK17" i="4"/>
  <c r="AI19" i="4"/>
  <c r="AL20" i="4"/>
  <c r="AJ22" i="4"/>
  <c r="AM23" i="4"/>
  <c r="AL12" i="4"/>
  <c r="AJ14" i="4"/>
  <c r="AK18" i="4"/>
  <c r="AI20" i="4"/>
  <c r="AL21" i="4"/>
  <c r="AJ23" i="4"/>
  <c r="AC18" i="4"/>
  <c r="AB13" i="4"/>
  <c r="AC17" i="4"/>
  <c r="Y21" i="4"/>
  <c r="AA14" i="4"/>
  <c r="Z12" i="4"/>
  <c r="AA15" i="4"/>
  <c r="AB19" i="4"/>
  <c r="AC22" i="4"/>
  <c r="Z13" i="4"/>
  <c r="AC14" i="4"/>
  <c r="AA17" i="4"/>
  <c r="Y19" i="4"/>
  <c r="AB20" i="4"/>
  <c r="Z22" i="4"/>
  <c r="AC23" i="4"/>
  <c r="AA13" i="4"/>
  <c r="Y15" i="4"/>
  <c r="AB17" i="4"/>
  <c r="Z19" i="4"/>
  <c r="AC20" i="4"/>
  <c r="AA22" i="4"/>
  <c r="AN12" i="4"/>
  <c r="AR12" i="4"/>
  <c r="AN21" i="4"/>
  <c r="AO12" i="4"/>
  <c r="AR13" i="4"/>
  <c r="AP15" i="4"/>
  <c r="AN18" i="4"/>
  <c r="AQ19" i="4"/>
  <c r="AO21" i="4"/>
  <c r="AR22" i="4"/>
  <c r="AN14" i="4"/>
  <c r="AQ15" i="4"/>
  <c r="AO18" i="4"/>
  <c r="AR19" i="4"/>
  <c r="AP21" i="4"/>
  <c r="AN23" i="4"/>
  <c r="AQ12" i="4"/>
  <c r="AO14" i="4"/>
  <c r="AR15" i="4"/>
  <c r="AP18" i="4"/>
  <c r="AN20" i="4"/>
  <c r="AQ21" i="4"/>
  <c r="AO23" i="4"/>
  <c r="AL14" i="5"/>
  <c r="AE13" i="5"/>
  <c r="AA12" i="5"/>
  <c r="AA13" i="5"/>
  <c r="AA18" i="5"/>
  <c r="Y20" i="5"/>
  <c r="AA21" i="5"/>
  <c r="AC12" i="5"/>
  <c r="Y17" i="5"/>
  <c r="AB18" i="5"/>
  <c r="Z20" i="5"/>
  <c r="AC21" i="5"/>
  <c r="AA23" i="5"/>
  <c r="AC19" i="5"/>
  <c r="AC23" i="5"/>
  <c r="Z12" i="5"/>
  <c r="Y18" i="5"/>
  <c r="AB19" i="5"/>
  <c r="Z21" i="5"/>
  <c r="AC22" i="5"/>
  <c r="J9" i="6"/>
  <c r="J16" i="6"/>
  <c r="J18" i="6"/>
  <c r="J20" i="6"/>
  <c r="J22" i="6"/>
  <c r="K22" i="6"/>
  <c r="L22" i="6"/>
  <c r="R10" i="7"/>
  <c r="S14" i="7"/>
  <c r="R12" i="7"/>
  <c r="P12" i="7"/>
  <c r="S13" i="7"/>
  <c r="P14" i="7"/>
  <c r="U10" i="7"/>
  <c r="U14" i="7"/>
  <c r="S10" i="7"/>
  <c r="N13" i="8"/>
  <c r="O16" i="8"/>
  <c r="K18" i="8"/>
  <c r="O20" i="8"/>
  <c r="P9" i="8"/>
  <c r="L14" i="8"/>
  <c r="L19" i="8"/>
  <c r="L11" i="8"/>
  <c r="P13" i="8"/>
  <c r="L16" i="8"/>
  <c r="N17" i="8"/>
  <c r="P18" i="8"/>
  <c r="L20" i="8"/>
  <c r="N21" i="8"/>
  <c r="P14" i="8"/>
  <c r="P19" i="8"/>
  <c r="O9" i="8"/>
  <c r="O14" i="8"/>
  <c r="K17" i="8"/>
  <c r="M18" i="8"/>
  <c r="O19" i="8"/>
  <c r="K21" i="8"/>
  <c r="L14" i="10"/>
  <c r="H16" i="11"/>
  <c r="I11" i="11"/>
  <c r="AB23" i="12"/>
  <c r="AC19" i="12"/>
  <c r="Y19" i="12"/>
  <c r="Z22" i="12"/>
  <c r="AB17" i="12"/>
  <c r="Z19" i="12"/>
  <c r="AC20" i="12"/>
  <c r="AA22" i="12"/>
  <c r="Y12" i="12"/>
  <c r="AC17" i="12"/>
  <c r="AA19" i="12"/>
  <c r="Y21" i="12"/>
  <c r="AB22" i="12"/>
  <c r="AD12" i="12"/>
  <c r="AF23" i="12"/>
  <c r="AD22" i="12"/>
  <c r="AD18" i="12"/>
  <c r="AE21" i="12"/>
  <c r="AG10" i="12"/>
  <c r="AE18" i="12"/>
  <c r="AH19" i="12"/>
  <c r="AF21" i="12"/>
  <c r="AD23" i="12"/>
  <c r="AD10" i="12"/>
  <c r="AG17" i="12"/>
  <c r="AE19" i="12"/>
  <c r="AH20" i="12"/>
  <c r="AF22" i="12"/>
  <c r="X22" i="12"/>
  <c r="T18" i="12"/>
  <c r="T17" i="12"/>
  <c r="W18" i="12"/>
  <c r="U20" i="12"/>
  <c r="W21" i="12"/>
  <c r="U23" i="12"/>
  <c r="T19" i="12"/>
  <c r="U17" i="12"/>
  <c r="X18" i="12"/>
  <c r="V20" i="12"/>
  <c r="V21" i="12"/>
  <c r="U22" i="12"/>
  <c r="T23" i="12"/>
  <c r="X23" i="12"/>
  <c r="J14" i="13"/>
  <c r="J17" i="13"/>
  <c r="J19" i="13"/>
  <c r="J21" i="13"/>
  <c r="J23" i="13"/>
  <c r="K14" i="13"/>
  <c r="K17" i="13"/>
  <c r="K19" i="13"/>
  <c r="K21" i="13"/>
  <c r="K23" i="13"/>
  <c r="L14" i="13"/>
  <c r="L17" i="13"/>
  <c r="L19" i="13"/>
  <c r="L21" i="13"/>
  <c r="L23" i="13"/>
  <c r="L16" i="14"/>
  <c r="P20" i="14"/>
  <c r="N22" i="14"/>
  <c r="P19" i="14"/>
  <c r="P18" i="14"/>
  <c r="M19" i="14"/>
  <c r="L22" i="14"/>
  <c r="M16" i="14"/>
  <c r="L20" i="14"/>
  <c r="L18" i="14"/>
  <c r="N17" i="14"/>
  <c r="O21" i="14"/>
  <c r="P21" i="14"/>
  <c r="K16" i="14"/>
  <c r="K18" i="14"/>
  <c r="M22" i="14"/>
  <c r="O19" i="14"/>
  <c r="M18" i="14"/>
  <c r="AE12" i="5"/>
  <c r="AD15" i="5"/>
  <c r="AH15" i="5"/>
  <c r="AE10" i="5"/>
  <c r="AD12" i="5"/>
  <c r="AG13" i="5"/>
  <c r="AI19" i="5"/>
  <c r="R15" i="3"/>
  <c r="AN13" i="5"/>
  <c r="AR13" i="5"/>
  <c r="AN15" i="5"/>
  <c r="AQ15" i="5"/>
  <c r="X13" i="7"/>
  <c r="U14" i="3"/>
  <c r="V14" i="3"/>
  <c r="U15" i="3"/>
  <c r="AJ15" i="5"/>
  <c r="AK22" i="5"/>
  <c r="AJ19" i="5"/>
  <c r="AJ14" i="5"/>
  <c r="AK23" i="5"/>
  <c r="AM23" i="5"/>
  <c r="H20" i="1"/>
  <c r="AI22" i="5"/>
  <c r="O10" i="7"/>
  <c r="X22" i="15"/>
  <c r="X12" i="15"/>
  <c r="X17" i="15"/>
  <c r="X21" i="15"/>
  <c r="W14" i="15"/>
  <c r="X15" i="15"/>
  <c r="W19" i="15"/>
  <c r="X20" i="15"/>
  <c r="V12" i="15"/>
  <c r="W13" i="15"/>
  <c r="X14" i="15"/>
  <c r="V17" i="15"/>
  <c r="W18" i="15"/>
  <c r="X19" i="15"/>
  <c r="V21" i="15"/>
  <c r="W22" i="15"/>
  <c r="AH13" i="5"/>
  <c r="AI14" i="5"/>
  <c r="K9" i="6"/>
  <c r="AN14" i="5"/>
  <c r="M13" i="8"/>
  <c r="K9" i="8"/>
  <c r="M14" i="10"/>
  <c r="J11" i="11"/>
  <c r="N9" i="10"/>
  <c r="AO14" i="5"/>
  <c r="K9" i="10"/>
  <c r="P10" i="3"/>
  <c r="O10" i="3"/>
  <c r="AE15" i="4"/>
  <c r="AF15" i="4"/>
  <c r="AH22" i="4"/>
  <c r="AH17" i="4"/>
  <c r="AG18" i="4"/>
  <c r="AH21" i="4"/>
  <c r="AG13" i="4"/>
  <c r="AF10" i="4"/>
  <c r="AH18" i="4"/>
  <c r="AD22" i="4"/>
  <c r="AG10" i="4"/>
  <c r="AE13" i="4"/>
  <c r="AF17" i="4"/>
  <c r="AD19" i="4"/>
  <c r="AG20" i="4"/>
  <c r="AE22" i="4"/>
  <c r="AH23" i="4"/>
  <c r="AH10" i="4"/>
  <c r="AF13" i="4"/>
  <c r="AD15" i="4"/>
  <c r="AF18" i="4"/>
  <c r="AD20" i="4"/>
  <c r="AG21" i="4"/>
  <c r="AE23" i="4"/>
  <c r="AM12" i="4"/>
  <c r="AI13" i="4"/>
  <c r="AL14" i="4"/>
  <c r="AJ17" i="4"/>
  <c r="AM18" i="4"/>
  <c r="AK20" i="4"/>
  <c r="AI22" i="4"/>
  <c r="AL23" i="4"/>
  <c r="AK12" i="4"/>
  <c r="AI14" i="4"/>
  <c r="AJ18" i="4"/>
  <c r="AM19" i="4"/>
  <c r="AK21" i="4"/>
  <c r="AI23" i="4"/>
  <c r="AK13" i="4"/>
  <c r="AL17" i="4"/>
  <c r="AJ19" i="4"/>
  <c r="AM20" i="4"/>
  <c r="AK22" i="4"/>
  <c r="AB23" i="4"/>
  <c r="Y17" i="4"/>
  <c r="Y12" i="4"/>
  <c r="AB22" i="4"/>
  <c r="Z20" i="4"/>
  <c r="AC13" i="4"/>
  <c r="Y18" i="4"/>
  <c r="Z21" i="4"/>
  <c r="AA12" i="4"/>
  <c r="Y14" i="4"/>
  <c r="AB15" i="4"/>
  <c r="Z18" i="4"/>
  <c r="AC19" i="4"/>
  <c r="AA21" i="4"/>
  <c r="Y23" i="4"/>
  <c r="AB12" i="4"/>
  <c r="Z14" i="4"/>
  <c r="AC15" i="4"/>
  <c r="AA18" i="4"/>
  <c r="Y20" i="4"/>
  <c r="AB21" i="4"/>
  <c r="Z23" i="4"/>
  <c r="AR17" i="4"/>
  <c r="AN13" i="4"/>
  <c r="AQ14" i="4"/>
  <c r="AO17" i="4"/>
  <c r="AR18" i="4"/>
  <c r="AP20" i="4"/>
  <c r="AN22" i="4"/>
  <c r="AQ23" i="4"/>
  <c r="AO13" i="4"/>
  <c r="AR14" i="4"/>
  <c r="AP17" i="4"/>
  <c r="AN19" i="4"/>
  <c r="AQ20" i="4"/>
  <c r="AO22" i="4"/>
  <c r="AR23" i="4"/>
  <c r="AP13" i="4"/>
  <c r="AN15" i="4"/>
  <c r="AQ17" i="4"/>
  <c r="AO19" i="4"/>
  <c r="AR20" i="4"/>
  <c r="AP22" i="4"/>
  <c r="AK15" i="5"/>
  <c r="AI15" i="5"/>
  <c r="AB12" i="5"/>
  <c r="AC20" i="5"/>
  <c r="Z13" i="5"/>
  <c r="Y19" i="5"/>
  <c r="Y23" i="5"/>
  <c r="AB13" i="5"/>
  <c r="AC17" i="5"/>
  <c r="AA19" i="5"/>
  <c r="Y21" i="5"/>
  <c r="AB22" i="5"/>
  <c r="AA17" i="5"/>
  <c r="Z22" i="5"/>
  <c r="AC13" i="5"/>
  <c r="Z17" i="5"/>
  <c r="AC18" i="5"/>
  <c r="AA20" i="5"/>
  <c r="Y22" i="5"/>
  <c r="AB23" i="5"/>
  <c r="I16" i="6"/>
  <c r="J14" i="6"/>
  <c r="J17" i="6"/>
  <c r="J19" i="6"/>
  <c r="J21" i="6"/>
  <c r="I17" i="6"/>
  <c r="I22" i="6"/>
  <c r="K14" i="6"/>
  <c r="K17" i="6"/>
  <c r="K19" i="6"/>
  <c r="K21" i="6"/>
  <c r="L9" i="6"/>
  <c r="L17" i="6"/>
  <c r="L21" i="6"/>
  <c r="O12" i="7"/>
  <c r="S12" i="7"/>
  <c r="R13" i="7"/>
  <c r="Q14" i="7"/>
  <c r="W10" i="7"/>
  <c r="U13" i="7"/>
  <c r="T14" i="7"/>
  <c r="X14" i="7"/>
  <c r="Q13" i="7"/>
  <c r="Q10" i="7"/>
  <c r="O13" i="7"/>
  <c r="R14" i="7"/>
  <c r="V10" i="7"/>
  <c r="V13" i="7"/>
  <c r="L9" i="8"/>
  <c r="O13" i="8"/>
  <c r="K16" i="8"/>
  <c r="O18" i="8"/>
  <c r="M21" i="8"/>
  <c r="N11" i="8"/>
  <c r="L17" i="8"/>
  <c r="N20" i="8"/>
  <c r="N9" i="8"/>
  <c r="P11" i="8"/>
  <c r="L13" i="8"/>
  <c r="N14" i="8"/>
  <c r="P16" i="8"/>
  <c r="L18" i="8"/>
  <c r="N19" i="8"/>
  <c r="P20" i="8"/>
  <c r="P17" i="8"/>
  <c r="P21" i="8"/>
  <c r="M11" i="8"/>
  <c r="K14" i="8"/>
  <c r="M16" i="8"/>
  <c r="O17" i="8"/>
  <c r="K19" i="8"/>
  <c r="M20" i="8"/>
  <c r="O21" i="8"/>
  <c r="J14" i="10"/>
  <c r="J19" i="11"/>
  <c r="H17" i="11"/>
  <c r="I18" i="11"/>
  <c r="I19" i="11"/>
  <c r="J12" i="11"/>
  <c r="J16" i="11"/>
  <c r="H13" i="11"/>
  <c r="H9" i="11"/>
  <c r="Z12" i="12"/>
  <c r="Z18" i="12"/>
  <c r="AC18" i="12"/>
  <c r="Y22" i="12"/>
  <c r="AA21" i="12"/>
  <c r="AA17" i="12"/>
  <c r="AB20" i="12"/>
  <c r="AC23" i="12"/>
  <c r="AB12" i="12"/>
  <c r="AA18" i="12"/>
  <c r="Y20" i="12"/>
  <c r="AB21" i="12"/>
  <c r="Z23" i="12"/>
  <c r="AC12" i="12"/>
  <c r="Y17" i="12"/>
  <c r="AB18" i="12"/>
  <c r="Z20" i="12"/>
  <c r="AC21" i="12"/>
  <c r="AA23" i="12"/>
  <c r="AE10" i="12"/>
  <c r="AE17" i="12"/>
  <c r="AH17" i="12"/>
  <c r="AD21" i="12"/>
  <c r="AE20" i="12"/>
  <c r="AF10" i="12"/>
  <c r="AH18" i="12"/>
  <c r="AE12" i="12"/>
  <c r="AG19" i="12"/>
  <c r="AH22" i="12"/>
  <c r="AF12" i="12"/>
  <c r="AF17" i="12"/>
  <c r="AD19" i="12"/>
  <c r="AG20" i="12"/>
  <c r="AE22" i="12"/>
  <c r="AH23" i="12"/>
  <c r="AG12" i="12"/>
  <c r="AF18" i="12"/>
  <c r="AD20" i="12"/>
  <c r="AG21" i="12"/>
  <c r="AE23" i="12"/>
  <c r="W19" i="12"/>
  <c r="W17" i="12"/>
  <c r="U19" i="12"/>
  <c r="X20" i="12"/>
  <c r="V22" i="12"/>
  <c r="V17" i="12"/>
  <c r="W20" i="12"/>
  <c r="U18" i="12"/>
  <c r="X19" i="12"/>
  <c r="T21" i="12"/>
  <c r="X21" i="12"/>
  <c r="W22" i="12"/>
  <c r="V23" i="12"/>
  <c r="J18" i="13"/>
  <c r="J20" i="13"/>
  <c r="J22" i="13"/>
  <c r="K18" i="13"/>
  <c r="K20" i="13"/>
  <c r="K22" i="13"/>
  <c r="L18" i="13"/>
  <c r="L20" i="13"/>
  <c r="L22" i="13"/>
  <c r="K17" i="14"/>
  <c r="M17" i="14"/>
  <c r="P17" i="14"/>
  <c r="P16" i="14"/>
  <c r="O17" i="14"/>
  <c r="O18" i="14"/>
  <c r="O20" i="14"/>
  <c r="K21" i="14"/>
  <c r="L21" i="14"/>
  <c r="P22" i="14"/>
  <c r="N20" i="14"/>
  <c r="N19" i="14"/>
  <c r="N21" i="14"/>
  <c r="O22" i="14"/>
  <c r="O16" i="14"/>
  <c r="L19" i="14"/>
  <c r="K20" i="14"/>
  <c r="AD10" i="5"/>
  <c r="AH10" i="5"/>
  <c r="AG12" i="5"/>
  <c r="AF13" i="5"/>
  <c r="AF15" i="5"/>
  <c r="AG10" i="5"/>
  <c r="AH12" i="5"/>
  <c r="AG15" i="5"/>
  <c r="Q10" i="3"/>
  <c r="Q15" i="3"/>
  <c r="R10" i="3"/>
  <c r="P12" i="19"/>
  <c r="N15" i="19"/>
  <c r="J14" i="2"/>
  <c r="AP13" i="5"/>
  <c r="AQ14" i="5"/>
  <c r="AP15" i="5"/>
  <c r="AO13" i="5"/>
  <c r="AP14" i="5"/>
  <c r="AO15" i="5"/>
  <c r="T10" i="7"/>
  <c r="T13" i="7"/>
  <c r="W14" i="7"/>
  <c r="J19" i="1"/>
  <c r="H16" i="1"/>
  <c r="I21" i="1"/>
  <c r="V15" i="3"/>
  <c r="T14" i="3"/>
  <c r="X14" i="3"/>
  <c r="W15" i="3"/>
  <c r="AL18" i="5"/>
  <c r="AJ23" i="5"/>
  <c r="AK18" i="5"/>
  <c r="AM15" i="5"/>
  <c r="J9" i="10"/>
  <c r="AJ22" i="5"/>
  <c r="AM22" i="5"/>
  <c r="AL19" i="5"/>
  <c r="J11" i="1"/>
  <c r="H13" i="1"/>
  <c r="H18" i="1"/>
  <c r="I16" i="1"/>
  <c r="J17" i="1"/>
  <c r="I20" i="1"/>
  <c r="J21" i="1"/>
  <c r="AM19" i="5"/>
  <c r="AM14" i="5"/>
  <c r="AI18" i="5"/>
  <c r="AM18" i="5"/>
  <c r="AL23" i="5"/>
  <c r="O22" i="8"/>
  <c r="L20" i="10"/>
  <c r="N22" i="10"/>
  <c r="M18" i="10"/>
  <c r="S17" i="7"/>
  <c r="O22" i="7"/>
  <c r="S19" i="7"/>
  <c r="O23" i="7"/>
  <c r="AH17" i="5"/>
  <c r="AF19" i="5"/>
  <c r="AG22" i="5"/>
  <c r="S18" i="3"/>
  <c r="R20" i="3"/>
  <c r="S23" i="3"/>
  <c r="AP17" i="5"/>
  <c r="AO18" i="5"/>
  <c r="AR19" i="5"/>
  <c r="AP21" i="5"/>
  <c r="AN23" i="5"/>
  <c r="U18" i="7"/>
  <c r="X19" i="7"/>
  <c r="V21" i="7"/>
  <c r="X23" i="7"/>
  <c r="W18" i="3"/>
  <c r="V19" i="3"/>
  <c r="U20" i="3"/>
  <c r="X21" i="3"/>
  <c r="V23" i="3"/>
  <c r="P9" i="14"/>
  <c r="O13" i="14"/>
  <c r="M12" i="10"/>
  <c r="R15" i="7"/>
  <c r="AA15" i="5"/>
  <c r="AB10" i="4"/>
  <c r="AM15" i="4"/>
  <c r="AP10" i="4"/>
  <c r="AK10" i="4"/>
  <c r="AF14" i="4"/>
  <c r="AF12" i="4"/>
  <c r="R12" i="3"/>
  <c r="P14" i="3"/>
  <c r="I11" i="6"/>
  <c r="N11" i="10"/>
  <c r="L13" i="10"/>
  <c r="K11" i="14"/>
  <c r="K12" i="14"/>
  <c r="AB15" i="12"/>
  <c r="X15" i="12"/>
  <c r="AL13" i="5"/>
  <c r="O13" i="3"/>
  <c r="K14" i="14"/>
  <c r="M12" i="8"/>
  <c r="I13" i="6"/>
  <c r="AE15" i="12"/>
  <c r="Q18" i="7" l="1"/>
  <c r="I20" i="11"/>
  <c r="N14" i="14"/>
  <c r="AO12" i="5"/>
  <c r="AD14" i="12"/>
  <c r="P12" i="14"/>
  <c r="W22" i="3"/>
  <c r="X17" i="3"/>
  <c r="W20" i="7"/>
  <c r="V17" i="7"/>
  <c r="X22" i="7"/>
  <c r="AO22" i="5"/>
  <c r="AQ20" i="5"/>
  <c r="P22" i="3"/>
  <c r="S19" i="3"/>
  <c r="Q17" i="3"/>
  <c r="S22" i="3"/>
  <c r="P21" i="3"/>
  <c r="AF23" i="5"/>
  <c r="AH21" i="5"/>
  <c r="AE20" i="5"/>
  <c r="AG18" i="5"/>
  <c r="Q21" i="7"/>
  <c r="P18" i="7"/>
  <c r="Q20" i="7"/>
  <c r="X19" i="3"/>
  <c r="P23" i="3"/>
  <c r="N21" i="10"/>
  <c r="L19" i="10"/>
  <c r="N17" i="10"/>
  <c r="K16" i="10"/>
  <c r="J22" i="10"/>
  <c r="L9" i="14"/>
  <c r="P22" i="8"/>
  <c r="L11" i="2"/>
  <c r="I12" i="11"/>
  <c r="I21" i="11"/>
  <c r="L19" i="6"/>
  <c r="L14" i="6"/>
  <c r="K11" i="6"/>
  <c r="AK19" i="5"/>
  <c r="L18" i="6"/>
  <c r="K18" i="6"/>
  <c r="M13" i="19"/>
  <c r="I12" i="2"/>
  <c r="I9" i="2"/>
  <c r="O14" i="19"/>
  <c r="K13" i="2"/>
  <c r="AH14" i="12"/>
  <c r="P13" i="14"/>
  <c r="T17" i="3"/>
  <c r="U22" i="3"/>
  <c r="V22" i="3"/>
  <c r="U19" i="3"/>
  <c r="V18" i="3"/>
  <c r="T23" i="7"/>
  <c r="W23" i="7"/>
  <c r="U21" i="7"/>
  <c r="X18" i="7"/>
  <c r="T18" i="7"/>
  <c r="AR23" i="5"/>
  <c r="AN19" i="5"/>
  <c r="AR22" i="5"/>
  <c r="AN22" i="5"/>
  <c r="AO17" i="5"/>
  <c r="O19" i="3"/>
  <c r="R23" i="3"/>
  <c r="O22" i="3"/>
  <c r="R19" i="3"/>
  <c r="P17" i="3"/>
  <c r="AD21" i="5"/>
  <c r="AD17" i="5"/>
  <c r="AF22" i="5"/>
  <c r="AH20" i="5"/>
  <c r="AD20" i="5"/>
  <c r="AF18" i="5"/>
  <c r="AG17" i="5"/>
  <c r="R22" i="7"/>
  <c r="O21" i="7"/>
  <c r="Q19" i="7"/>
  <c r="P23" i="7"/>
  <c r="O20" i="7"/>
  <c r="X23" i="3"/>
  <c r="T23" i="3"/>
  <c r="U18" i="3"/>
  <c r="W23" i="3"/>
  <c r="X22" i="3"/>
  <c r="T22" i="3"/>
  <c r="U21" i="3"/>
  <c r="W19" i="3"/>
  <c r="U17" i="3"/>
  <c r="W22" i="7"/>
  <c r="U20" i="7"/>
  <c r="W18" i="7"/>
  <c r="U23" i="7"/>
  <c r="W21" i="7"/>
  <c r="T20" i="7"/>
  <c r="V18" i="7"/>
  <c r="AQ22" i="5"/>
  <c r="AO20" i="5"/>
  <c r="AQ18" i="5"/>
  <c r="AO23" i="5"/>
  <c r="AQ21" i="5"/>
  <c r="AO19" i="5"/>
  <c r="AQ17" i="5"/>
  <c r="M20" i="19"/>
  <c r="I19" i="2"/>
  <c r="M18" i="19"/>
  <c r="I17" i="2"/>
  <c r="R22" i="3"/>
  <c r="P20" i="3"/>
  <c r="R18" i="3"/>
  <c r="S17" i="3"/>
  <c r="O17" i="3"/>
  <c r="R21" i="3"/>
  <c r="O20" i="3"/>
  <c r="Q18" i="3"/>
  <c r="AE22" i="5"/>
  <c r="AG20" i="5"/>
  <c r="AE18" i="5"/>
  <c r="AF17" i="5"/>
  <c r="AH22" i="5"/>
  <c r="AD22" i="5"/>
  <c r="AF20" i="5"/>
  <c r="AH18" i="5"/>
  <c r="AD18" i="5"/>
  <c r="S23" i="7"/>
  <c r="R20" i="7"/>
  <c r="O19" i="7"/>
  <c r="Q23" i="7"/>
  <c r="P20" i="7"/>
  <c r="S20" i="7"/>
  <c r="R17" i="7"/>
  <c r="J21" i="10"/>
  <c r="N18" i="10"/>
  <c r="J18" i="10"/>
  <c r="L16" i="10"/>
  <c r="L21" i="10"/>
  <c r="N19" i="10"/>
  <c r="J19" i="10"/>
  <c r="L17" i="10"/>
  <c r="M16" i="10"/>
  <c r="N20" i="10"/>
  <c r="J20" i="10"/>
  <c r="N16" i="10"/>
  <c r="J16" i="10"/>
  <c r="O9" i="14"/>
  <c r="H22" i="11"/>
  <c r="K20" i="10"/>
  <c r="M21" i="10"/>
  <c r="M17" i="10"/>
  <c r="AP12" i="5"/>
  <c r="J13" i="2"/>
  <c r="P10" i="19"/>
  <c r="O20" i="19"/>
  <c r="M14" i="19"/>
  <c r="M12" i="19"/>
  <c r="P13" i="3"/>
  <c r="K13" i="14"/>
  <c r="N13" i="14"/>
  <c r="L12" i="14"/>
  <c r="M14" i="14"/>
  <c r="O11" i="14"/>
  <c r="U15" i="12"/>
  <c r="AH15" i="12"/>
  <c r="AA15" i="12"/>
  <c r="I22" i="11"/>
  <c r="P12" i="8"/>
  <c r="P21" i="7"/>
  <c r="Q22" i="7"/>
  <c r="AR10" i="4"/>
  <c r="AO10" i="4"/>
  <c r="Y10" i="4"/>
  <c r="AI15" i="4"/>
  <c r="AM10" i="4"/>
  <c r="AJ10" i="4"/>
  <c r="AG14" i="4"/>
  <c r="AE12" i="4"/>
  <c r="S12" i="3"/>
  <c r="Q14" i="3"/>
  <c r="I19" i="1"/>
  <c r="J16" i="1"/>
  <c r="L14" i="2"/>
  <c r="M13" i="10"/>
  <c r="J12" i="10"/>
  <c r="O15" i="19"/>
  <c r="L11" i="10"/>
  <c r="J13" i="10"/>
  <c r="N13" i="19"/>
  <c r="N12" i="8"/>
  <c r="AR12" i="5"/>
  <c r="AM13" i="5"/>
  <c r="H21" i="1"/>
  <c r="J22" i="1"/>
  <c r="I17" i="1"/>
  <c r="H11" i="1"/>
  <c r="W21" i="3"/>
  <c r="J18" i="1"/>
  <c r="I11" i="1"/>
  <c r="AR18" i="5"/>
  <c r="P14" i="19"/>
  <c r="P13" i="19"/>
  <c r="N12" i="19"/>
  <c r="J9" i="2"/>
  <c r="O13" i="19"/>
  <c r="O10" i="19"/>
  <c r="Q21" i="3"/>
  <c r="Q12" i="3"/>
  <c r="P12" i="3"/>
  <c r="L14" i="14"/>
  <c r="N11" i="14"/>
  <c r="O14" i="14"/>
  <c r="AG15" i="12"/>
  <c r="AG14" i="12"/>
  <c r="AF14" i="12"/>
  <c r="W15" i="12"/>
  <c r="I13" i="11"/>
  <c r="J9" i="11"/>
  <c r="H19" i="11"/>
  <c r="J18" i="11"/>
  <c r="I17" i="11"/>
  <c r="I16" i="11"/>
  <c r="M22" i="8"/>
  <c r="K12" i="8"/>
  <c r="R23" i="7"/>
  <c r="Q15" i="7"/>
  <c r="L11" i="6"/>
  <c r="K13" i="6"/>
  <c r="J13" i="6"/>
  <c r="I19" i="6"/>
  <c r="AB15" i="5"/>
  <c r="AN10" i="4"/>
  <c r="AC10" i="4"/>
  <c r="Z10" i="4"/>
  <c r="AA10" i="4"/>
  <c r="AL10" i="4"/>
  <c r="AJ15" i="4"/>
  <c r="AG12" i="4"/>
  <c r="AD12" i="4"/>
  <c r="AI10" i="4"/>
  <c r="Q13" i="3"/>
  <c r="O12" i="3"/>
  <c r="H19" i="1"/>
  <c r="M11" i="10"/>
  <c r="O12" i="19"/>
  <c r="I14" i="6"/>
  <c r="M15" i="19"/>
  <c r="AI13" i="5"/>
  <c r="H14" i="11"/>
  <c r="O12" i="14"/>
  <c r="I9" i="1"/>
  <c r="J14" i="1"/>
  <c r="AN12" i="5"/>
  <c r="P14" i="14"/>
  <c r="T21" i="3"/>
  <c r="U23" i="3"/>
  <c r="X20" i="3"/>
  <c r="T20" i="3"/>
  <c r="W17" i="3"/>
  <c r="T19" i="7"/>
  <c r="T22" i="7"/>
  <c r="V20" i="7"/>
  <c r="W19" i="7"/>
  <c r="U17" i="7"/>
  <c r="AQ23" i="5"/>
  <c r="AO21" i="5"/>
  <c r="AP20" i="5"/>
  <c r="AQ19" i="5"/>
  <c r="AN18" i="5"/>
  <c r="O23" i="19"/>
  <c r="K22" i="2"/>
  <c r="O17" i="19"/>
  <c r="K16" i="2"/>
  <c r="Q20" i="3"/>
  <c r="O18" i="3"/>
  <c r="AE23" i="5"/>
  <c r="AG21" i="5"/>
  <c r="AE19" i="5"/>
  <c r="S18" i="7"/>
  <c r="R21" i="7"/>
  <c r="V21" i="3"/>
  <c r="T19" i="3"/>
  <c r="V17" i="3"/>
  <c r="V20" i="3"/>
  <c r="X18" i="3"/>
  <c r="T18" i="3"/>
  <c r="V23" i="7"/>
  <c r="X21" i="7"/>
  <c r="T21" i="7"/>
  <c r="V19" i="7"/>
  <c r="X17" i="7"/>
  <c r="T17" i="7"/>
  <c r="V22" i="7"/>
  <c r="U22" i="7"/>
  <c r="X20" i="7"/>
  <c r="U19" i="7"/>
  <c r="W17" i="7"/>
  <c r="AP23" i="5"/>
  <c r="AR21" i="5"/>
  <c r="AN21" i="5"/>
  <c r="AP19" i="5"/>
  <c r="AR17" i="5"/>
  <c r="AN17" i="5"/>
  <c r="AP22" i="5"/>
  <c r="AR20" i="5"/>
  <c r="AN20" i="5"/>
  <c r="AP18" i="5"/>
  <c r="N22" i="19"/>
  <c r="J21" i="2"/>
  <c r="J18" i="2"/>
  <c r="I20" i="2"/>
  <c r="Q23" i="3"/>
  <c r="S21" i="3"/>
  <c r="O21" i="3"/>
  <c r="Q19" i="3"/>
  <c r="Q22" i="3"/>
  <c r="S20" i="3"/>
  <c r="R17" i="3"/>
  <c r="AH23" i="5"/>
  <c r="AD23" i="5"/>
  <c r="AF21" i="5"/>
  <c r="AH19" i="5"/>
  <c r="AD19" i="5"/>
  <c r="AG23" i="5"/>
  <c r="AE21" i="5"/>
  <c r="AG19" i="5"/>
  <c r="AE17" i="5"/>
  <c r="P22" i="7"/>
  <c r="Q17" i="7"/>
  <c r="S22" i="7"/>
  <c r="O18" i="7"/>
  <c r="S21" i="7"/>
  <c r="R18" i="7"/>
  <c r="O17" i="7"/>
  <c r="P19" i="7"/>
  <c r="J17" i="10"/>
  <c r="K21" i="10"/>
  <c r="M19" i="10"/>
  <c r="K17" i="10"/>
  <c r="T15" i="7"/>
  <c r="K22" i="10"/>
  <c r="M20" i="10"/>
  <c r="K18" i="10"/>
  <c r="L22" i="10"/>
  <c r="L18" i="10"/>
  <c r="W15" i="7"/>
  <c r="N9" i="14"/>
  <c r="N22" i="8"/>
  <c r="AJ13" i="5"/>
  <c r="M22" i="10"/>
  <c r="K19" i="10"/>
  <c r="AK13" i="5"/>
  <c r="W20" i="3"/>
  <c r="H12" i="1"/>
  <c r="N14" i="19"/>
  <c r="L9" i="2"/>
  <c r="K19" i="2"/>
  <c r="I13" i="2"/>
  <c r="I11" i="2"/>
  <c r="S14" i="3"/>
  <c r="P19" i="3"/>
  <c r="M12" i="14"/>
  <c r="P11" i="14"/>
  <c r="T15" i="12"/>
  <c r="V15" i="12"/>
  <c r="AE14" i="12"/>
  <c r="AF15" i="12"/>
  <c r="AC15" i="12"/>
  <c r="H12" i="11"/>
  <c r="H21" i="11"/>
  <c r="J17" i="11"/>
  <c r="J22" i="11"/>
  <c r="L22" i="8"/>
  <c r="R19" i="7"/>
  <c r="S15" i="7"/>
  <c r="P15" i="7"/>
  <c r="J11" i="6"/>
  <c r="I21" i="6"/>
  <c r="Y15" i="5"/>
  <c r="AL15" i="4"/>
  <c r="AH14" i="4"/>
  <c r="I13" i="1"/>
  <c r="P15" i="19"/>
  <c r="K13" i="10"/>
  <c r="L11" i="14"/>
  <c r="R13" i="3"/>
  <c r="L12" i="8"/>
  <c r="K14" i="2"/>
  <c r="K12" i="10"/>
  <c r="N13" i="10"/>
  <c r="O12" i="8"/>
  <c r="J12" i="2"/>
  <c r="I18" i="1"/>
  <c r="J13" i="1"/>
  <c r="N12" i="10"/>
  <c r="H17" i="1"/>
  <c r="M9" i="14"/>
  <c r="L13" i="2"/>
  <c r="L12" i="2"/>
  <c r="J11" i="2"/>
  <c r="N10" i="19"/>
  <c r="K12" i="2"/>
  <c r="K9" i="2"/>
  <c r="O23" i="3"/>
  <c r="P18" i="3"/>
  <c r="O14" i="3"/>
  <c r="R14" i="3"/>
  <c r="M13" i="14"/>
  <c r="L13" i="14"/>
  <c r="M11" i="14"/>
  <c r="N12" i="14"/>
  <c r="AD15" i="12"/>
  <c r="Z15" i="12"/>
  <c r="Y15" i="12"/>
  <c r="H18" i="11"/>
  <c r="I14" i="11"/>
  <c r="I9" i="11"/>
  <c r="J13" i="11"/>
  <c r="J21" i="11"/>
  <c r="H20" i="11"/>
  <c r="J20" i="11"/>
  <c r="K11" i="10"/>
  <c r="K22" i="8"/>
  <c r="P17" i="7"/>
  <c r="O15" i="7"/>
  <c r="L20" i="6"/>
  <c r="L16" i="6"/>
  <c r="I18" i="6"/>
  <c r="K20" i="6"/>
  <c r="K16" i="6"/>
  <c r="I20" i="6"/>
  <c r="I9" i="6"/>
  <c r="AC15" i="5"/>
  <c r="Z15" i="5"/>
  <c r="AQ10" i="4"/>
  <c r="AK15" i="4"/>
  <c r="AE14" i="4"/>
  <c r="AD14" i="4"/>
  <c r="AH12" i="4"/>
  <c r="S13" i="3"/>
  <c r="J20" i="1"/>
  <c r="J14" i="11"/>
  <c r="H11" i="11"/>
  <c r="K11" i="2"/>
  <c r="L12" i="10"/>
  <c r="J11" i="10"/>
  <c r="L13" i="6"/>
  <c r="I14" i="2"/>
  <c r="K9" i="14"/>
  <c r="AQ12" i="5"/>
  <c r="N19" i="19" l="1"/>
  <c r="N21" i="19"/>
  <c r="AM21" i="5"/>
  <c r="AK21" i="5"/>
  <c r="AL21" i="5"/>
  <c r="AJ21" i="5"/>
  <c r="AI21" i="5"/>
  <c r="AJ20" i="5"/>
  <c r="AM20" i="5"/>
  <c r="AK20" i="5"/>
  <c r="AL20" i="5"/>
  <c r="AI20" i="5"/>
  <c r="O19" i="19"/>
  <c r="P19" i="19"/>
  <c r="P21" i="19"/>
  <c r="P23" i="19"/>
  <c r="I15" i="13"/>
  <c r="J15" i="13"/>
  <c r="K15" i="13"/>
  <c r="L15" i="13"/>
  <c r="V10" i="3"/>
  <c r="T10" i="3"/>
  <c r="U10" i="3"/>
  <c r="X10" i="3"/>
  <c r="W10" i="3"/>
  <c r="J12" i="6"/>
  <c r="L12" i="6"/>
  <c r="I12" i="6"/>
  <c r="K12" i="6"/>
  <c r="Z14" i="12"/>
  <c r="Y14" i="12"/>
  <c r="AC14" i="12"/>
  <c r="AB14" i="12"/>
  <c r="AA14" i="12"/>
  <c r="T12" i="3"/>
  <c r="U12" i="3"/>
  <c r="V12" i="3"/>
  <c r="X12" i="3"/>
  <c r="W12" i="3"/>
  <c r="U14" i="12"/>
  <c r="V14" i="12"/>
  <c r="X14" i="12"/>
  <c r="T14" i="12"/>
  <c r="W14" i="12"/>
  <c r="AE13" i="12"/>
  <c r="AD13" i="12"/>
  <c r="AH13" i="12"/>
  <c r="AF13" i="12"/>
  <c r="AG13" i="12"/>
  <c r="I12" i="13"/>
  <c r="K12" i="13"/>
  <c r="L12" i="13"/>
  <c r="J12" i="13"/>
  <c r="V13" i="12"/>
  <c r="X13" i="12"/>
  <c r="W13" i="12"/>
  <c r="T13" i="12"/>
  <c r="U13" i="12"/>
  <c r="J9" i="1"/>
  <c r="V15" i="7"/>
  <c r="U15" i="7"/>
  <c r="M17" i="19"/>
  <c r="M19" i="19"/>
  <c r="M22" i="19"/>
  <c r="M23" i="19"/>
  <c r="N17" i="19"/>
  <c r="J17" i="2"/>
  <c r="N20" i="19"/>
  <c r="J22" i="2"/>
  <c r="O18" i="19"/>
  <c r="O21" i="19"/>
  <c r="O22" i="19"/>
  <c r="P17" i="19"/>
  <c r="P18" i="19"/>
  <c r="P20" i="19"/>
  <c r="P22" i="19"/>
  <c r="T13" i="3"/>
  <c r="W13" i="3"/>
  <c r="V13" i="3"/>
  <c r="X13" i="3"/>
  <c r="U13" i="3"/>
  <c r="AG14" i="5"/>
  <c r="AF14" i="5"/>
  <c r="AH14" i="5"/>
  <c r="AE14" i="5"/>
  <c r="AD14" i="5"/>
  <c r="Y13" i="12"/>
  <c r="AC13" i="12"/>
  <c r="AA13" i="12"/>
  <c r="AB13" i="12"/>
  <c r="Z13" i="12"/>
  <c r="M21" i="19"/>
  <c r="J20" i="2"/>
  <c r="K18" i="2"/>
  <c r="L18" i="2"/>
  <c r="L20" i="2"/>
  <c r="L22" i="2"/>
  <c r="X12" i="7"/>
  <c r="T12" i="7"/>
  <c r="V12" i="7"/>
  <c r="W12" i="7"/>
  <c r="U12" i="7"/>
  <c r="AO10" i="5"/>
  <c r="AQ10" i="5"/>
  <c r="AR10" i="5"/>
  <c r="AN10" i="5"/>
  <c r="AP10" i="5"/>
  <c r="AJ12" i="5"/>
  <c r="AI12" i="5"/>
  <c r="AM12" i="5"/>
  <c r="AL12" i="5"/>
  <c r="AK12" i="5"/>
  <c r="AB10" i="12"/>
  <c r="AC10" i="12"/>
  <c r="AA10" i="12"/>
  <c r="Y10" i="12"/>
  <c r="Z10" i="12"/>
  <c r="I13" i="13"/>
  <c r="J13" i="13"/>
  <c r="K13" i="13"/>
  <c r="L13" i="13"/>
  <c r="H14" i="1"/>
  <c r="I14" i="1"/>
  <c r="H9" i="1"/>
  <c r="H22" i="1"/>
  <c r="I22" i="1"/>
  <c r="X15" i="7"/>
  <c r="AL17" i="5"/>
  <c r="AJ17" i="5"/>
  <c r="AM17" i="5"/>
  <c r="AK17" i="5"/>
  <c r="AI17" i="5"/>
  <c r="I16" i="2"/>
  <c r="I18" i="2"/>
  <c r="I21" i="2"/>
  <c r="I22" i="2"/>
  <c r="J16" i="2"/>
  <c r="N18" i="19"/>
  <c r="J19" i="2"/>
  <c r="N23" i="19"/>
  <c r="K17" i="2"/>
  <c r="K20" i="2"/>
  <c r="K21" i="2"/>
  <c r="L16" i="2"/>
  <c r="L17" i="2"/>
  <c r="L19" i="2"/>
  <c r="L21" i="2"/>
  <c r="K10" i="13"/>
  <c r="I10" i="13"/>
  <c r="J10" i="13"/>
  <c r="L10" i="13"/>
  <c r="AJ10" i="5"/>
  <c r="AK10" i="5"/>
  <c r="AI10" i="5"/>
  <c r="AM10" i="5"/>
  <c r="AL10" i="5"/>
  <c r="J12" i="1"/>
  <c r="I12" i="1"/>
  <c r="Y14" i="5" l="1"/>
  <c r="AB14" i="5"/>
  <c r="Z14" i="5"/>
  <c r="AC14" i="5"/>
  <c r="AA14" i="5"/>
  <c r="Y10" i="5"/>
  <c r="Z10" i="5"/>
  <c r="AA10" i="5"/>
  <c r="AC10" i="5"/>
  <c r="AB10" i="5"/>
  <c r="T12" i="12" l="1"/>
  <c r="X12" i="12"/>
  <c r="W12" i="12"/>
  <c r="U12" i="12"/>
  <c r="V12" i="12"/>
  <c r="X10" i="12"/>
  <c r="W10" i="12"/>
  <c r="U10" i="12"/>
  <c r="T10" i="12"/>
  <c r="V10" i="12"/>
</calcChain>
</file>

<file path=xl/sharedStrings.xml><?xml version="1.0" encoding="utf-8"?>
<sst xmlns="http://schemas.openxmlformats.org/spreadsheetml/2006/main" count="1024" uniqueCount="123">
  <si>
    <t>Total</t>
  </si>
  <si>
    <t>Micro</t>
  </si>
  <si>
    <t>Milhões de €</t>
  </si>
  <si>
    <t>%</t>
  </si>
  <si>
    <t>&gt;</t>
  </si>
  <si>
    <t>Index</t>
  </si>
  <si>
    <t>Fast and Exceptional Enterprise Survey – COVID-19</t>
  </si>
  <si>
    <t>Week from 13 to 17 April 2020</t>
  </si>
  <si>
    <t>Table 0. Summary of Sample and Answers</t>
  </si>
  <si>
    <t>Aggregation</t>
  </si>
  <si>
    <t>Sample</t>
  </si>
  <si>
    <t>Respondents</t>
  </si>
  <si>
    <t>Respondents as a percentage of the sample</t>
  </si>
  <si>
    <t>Enterprises</t>
  </si>
  <si>
    <t>Persons employed</t>
  </si>
  <si>
    <t>Turnover</t>
  </si>
  <si>
    <t>Number</t>
  </si>
  <si>
    <t>Unit: %</t>
  </si>
  <si>
    <t>Size-class</t>
  </si>
  <si>
    <t>Small</t>
  </si>
  <si>
    <t>Medium</t>
  </si>
  <si>
    <t>Large</t>
  </si>
  <si>
    <t>Economic activity</t>
  </si>
  <si>
    <t>Manufacturing and energy</t>
  </si>
  <si>
    <t>Construction and real estate</t>
  </si>
  <si>
    <t>Trade</t>
  </si>
  <si>
    <t>Transportation and storage</t>
  </si>
  <si>
    <t>Accommodation and food services</t>
  </si>
  <si>
    <t>Information and communication</t>
  </si>
  <si>
    <t>Other services</t>
  </si>
  <si>
    <t>Response rate</t>
  </si>
  <si>
    <t>Enterprises with main activity in sections B to E of NACE Rev.2</t>
  </si>
  <si>
    <t>Enterprises with main activity in sections F  and L of NACE Rev.2</t>
  </si>
  <si>
    <t>Enterprises with main activity in section G of NACE Rev.2</t>
  </si>
  <si>
    <t>Enterprises with main activity in section H of NACE Rev.2</t>
  </si>
  <si>
    <t>Enterprises with main activity in section I of NACE Rev.2</t>
  </si>
  <si>
    <t>Enterprises with main activity in section J of NACE Rev.2</t>
  </si>
  <si>
    <t>Enterprises with main activity in sections M, N, P, Q, R e S of NACE Rev.2</t>
  </si>
  <si>
    <t>Remains, even partially, in production or operation</t>
  </si>
  <si>
    <t>Closed temporarily</t>
  </si>
  <si>
    <t>Closed efinitively</t>
  </si>
  <si>
    <t>Unit: percentage of enterprises</t>
  </si>
  <si>
    <t>Distributive trade</t>
  </si>
  <si>
    <t>Unit: number of enterprises</t>
  </si>
  <si>
    <t>Table 1. What situation best describes your enterprise this week?</t>
  </si>
  <si>
    <t>Yes, a reduction</t>
  </si>
  <si>
    <t>Yes, an increase</t>
  </si>
  <si>
    <t>Has no impact</t>
  </si>
  <si>
    <t>Does not know / does not answer</t>
  </si>
  <si>
    <t>Reduction</t>
  </si>
  <si>
    <t>Increase</t>
  </si>
  <si>
    <t>Less than 10%</t>
  </si>
  <si>
    <t>Between 10% and 25%</t>
  </si>
  <si>
    <t>Between 26% and 50%</t>
  </si>
  <si>
    <t>Between 51% and 75%</t>
  </si>
  <si>
    <t>Over 75%</t>
  </si>
  <si>
    <t>Table 2.1 This week, please indicate the best estimate for the reduction or increase in your enterprise's turnover:</t>
  </si>
  <si>
    <t>Table 2. This week, is the COVID-19 pandemic having an impact on your enterprise's turnover?</t>
  </si>
  <si>
    <t>Restrictions in the context of the emergency state</t>
  </si>
  <si>
    <t>Unexpected shortage of staff</t>
  </si>
  <si>
    <t>Supply chain problems</t>
  </si>
  <si>
    <t>Absence of orders/clients</t>
  </si>
  <si>
    <t>Too much impact</t>
  </si>
  <si>
    <t>Some impact</t>
  </si>
  <si>
    <t>No impact</t>
  </si>
  <si>
    <t>Not applicable</t>
  </si>
  <si>
    <t>Table 3.1 What is the impact of the following reasons for reducing the turnover of your enterprise?</t>
  </si>
  <si>
    <t>Table 3.2 What is the impact of the following reasons for the definitive closure of your enterprise?</t>
  </si>
  <si>
    <t>Table 4. This week, is the COVID-19 pandemic having an impact on the number of persons effectively working in your enterprise?</t>
  </si>
  <si>
    <t>Table 4.1 This week, please indicate the best estimate for the reduction or increase in persons employed by your enterprise:</t>
  </si>
  <si>
    <t>Simplified layoff</t>
  </si>
  <si>
    <t>Dismissal of the staff with permanent contracts</t>
  </si>
  <si>
    <t>Non-renewal of fixed-term contracts</t>
  </si>
  <si>
    <t>Absences due to the state of emergency, because of illness or to support the family</t>
  </si>
  <si>
    <t>None of the above</t>
  </si>
  <si>
    <t>Table 5. Regarding the answer to the previous question, which of the following situations is more relevant to reducing the number of persons employed effectively working?</t>
  </si>
  <si>
    <t>Table 6. Has your enterprise benefited or is planning to benefit from one or more of the following measures presented by the Government due to the COVID-19 pandemic?</t>
  </si>
  <si>
    <t>Has already benefit</t>
  </si>
  <si>
    <t>Planning to benefit</t>
  </si>
  <si>
    <t>Has not benefited or plans to benefit</t>
  </si>
  <si>
    <t>Not eligible</t>
  </si>
  <si>
    <t>Moratorium for the payment of interests and principal on existing loans</t>
  </si>
  <si>
    <t>Other measures</t>
  </si>
  <si>
    <t>Suspension of the payment of tax and contributory obligations</t>
  </si>
  <si>
    <t>Access to new low-interest loans or State guarantees</t>
  </si>
  <si>
    <t>Less than one month</t>
  </si>
  <si>
    <t>One or two months</t>
  </si>
  <si>
    <t>Three to six months</t>
  </si>
  <si>
    <t>Over six months</t>
  </si>
  <si>
    <t>Table 7. In the absence of additional liquidity support measures, how long can your enterprise remain in activity under current circumstances?</t>
  </si>
  <si>
    <t>Yes</t>
  </si>
  <si>
    <t>No</t>
  </si>
  <si>
    <t>Table 8. Last week, due to the effects of the COVID-19 pandemic, did your enterprise increase its use of bank credit or other types of credit?</t>
  </si>
  <si>
    <t>Credit from financial institutions</t>
  </si>
  <si>
    <t>Supplier credit</t>
  </si>
  <si>
    <t>Other</t>
  </si>
  <si>
    <t>More burdensome</t>
  </si>
  <si>
    <t>Similar</t>
  </si>
  <si>
    <t>More favourable</t>
  </si>
  <si>
    <t>Table 8.1 Last week, please indicate under what conditions the company accessed the credit, compared to those previously practiced:</t>
  </si>
  <si>
    <t>Did not increasthe credit:</t>
  </si>
  <si>
    <t>Because not intend to</t>
  </si>
  <si>
    <t>Because the conditions were unfavourable</t>
  </si>
  <si>
    <t>Because didn't found funders</t>
  </si>
  <si>
    <t>Other reasons</t>
  </si>
  <si>
    <t>Table 8.2 Last week, indicate why the enterprise did not increase the credit:</t>
  </si>
  <si>
    <t>Table 9. This week the prices charged by your enterprise should:</t>
  </si>
  <si>
    <t>Increase a lot</t>
  </si>
  <si>
    <t>Increase slightly</t>
  </si>
  <si>
    <t>Stay about the same</t>
  </si>
  <si>
    <t>Fall a lot</t>
  </si>
  <si>
    <t>Fall slightly</t>
  </si>
  <si>
    <t>Table 10. Technical note</t>
  </si>
  <si>
    <t>Table 2A. Due to the COVID-19 pandemic is the enterprise modifying/diversifying the way it develops its activity?</t>
  </si>
  <si>
    <t>Diversification/modification of production</t>
  </si>
  <si>
    <t>Change/reinforce distribution channels (online, takeaway...)</t>
  </si>
  <si>
    <t>Yes, totally</t>
  </si>
  <si>
    <t>Yes, partially</t>
  </si>
  <si>
    <t>&lt;&lt; back</t>
  </si>
  <si>
    <t>Enterprises with number of persons employed  &lt; 50, turnover  ≤ 10 mllions  euros and is not micro enterprise</t>
  </si>
  <si>
    <t>Enterprises with number of persons employed  ≥ 250 or turnover &gt; 50 million euros</t>
  </si>
  <si>
    <t>Enterprises with number of persons employed &lt; 10 and turnover ≤ 2 millions euros</t>
  </si>
  <si>
    <t>Enterprises with number of persons employed&lt; 250 and  turnover  ≤ 50 mllions euros and is not micro or small enterprise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</si>
</sst>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5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45881527146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19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1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wrapText="1"/>
    </xf>
    <xf numFmtId="3" fontId="2" fillId="2" borderId="23" xfId="0" applyNumberFormat="1" applyFont="1" applyFill="1" applyBorder="1" applyAlignment="1">
      <alignment vertical="center"/>
    </xf>
    <xf numFmtId="1" fontId="2" fillId="0" borderId="22" xfId="0" applyNumberFormat="1" applyFont="1" applyBorder="1" applyAlignment="1">
      <alignment wrapText="1"/>
    </xf>
    <xf numFmtId="3" fontId="2" fillId="0" borderId="23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2" fillId="2" borderId="33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wrapText="1"/>
    </xf>
    <xf numFmtId="164" fontId="2" fillId="2" borderId="23" xfId="0" applyNumberFormat="1" applyFont="1" applyFill="1" applyBorder="1" applyAlignment="1">
      <alignment vertical="center"/>
    </xf>
    <xf numFmtId="164" fontId="2" fillId="2" borderId="35" xfId="0" applyNumberFormat="1" applyFont="1" applyFill="1" applyBorder="1" applyAlignment="1">
      <alignment vertical="center"/>
    </xf>
    <xf numFmtId="164" fontId="2" fillId="0" borderId="22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23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3" fillId="0" borderId="40" xfId="0" applyFont="1" applyBorder="1" applyAlignment="1">
      <alignment wrapText="1"/>
    </xf>
    <xf numFmtId="0" fontId="3" fillId="0" borderId="41" xfId="0" applyFont="1" applyBorder="1" applyAlignment="1">
      <alignment wrapText="1"/>
    </xf>
    <xf numFmtId="164" fontId="2" fillId="2" borderId="42" xfId="0" applyNumberFormat="1" applyFont="1" applyFill="1" applyBorder="1" applyAlignment="1">
      <alignment vertical="center"/>
    </xf>
    <xf numFmtId="164" fontId="2" fillId="2" borderId="43" xfId="0" applyNumberFormat="1" applyFont="1" applyFill="1" applyBorder="1" applyAlignment="1">
      <alignment vertical="center"/>
    </xf>
    <xf numFmtId="164" fontId="2" fillId="0" borderId="40" xfId="0" applyNumberFormat="1" applyFont="1" applyBorder="1" applyAlignment="1">
      <alignment wrapText="1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vertical="center"/>
    </xf>
    <xf numFmtId="164" fontId="2" fillId="0" borderId="43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3" fontId="2" fillId="2" borderId="35" xfId="0" applyNumberFormat="1" applyFont="1" applyFill="1" applyBorder="1" applyAlignment="1">
      <alignment vertical="center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2" borderId="42" xfId="0" applyNumberFormat="1" applyFont="1" applyFill="1" applyBorder="1" applyAlignment="1">
      <alignment vertical="center"/>
    </xf>
    <xf numFmtId="3" fontId="2" fillId="2" borderId="43" xfId="0" applyNumberFormat="1" applyFont="1" applyFill="1" applyBorder="1" applyAlignment="1">
      <alignment vertical="center"/>
    </xf>
    <xf numFmtId="1" fontId="2" fillId="0" borderId="40" xfId="0" applyNumberFormat="1" applyFont="1" applyBorder="1" applyAlignment="1">
      <alignment wrapText="1"/>
    </xf>
    <xf numFmtId="1" fontId="2" fillId="0" borderId="41" xfId="0" applyNumberFormat="1" applyFont="1" applyBorder="1" applyAlignment="1">
      <alignment wrapText="1"/>
    </xf>
    <xf numFmtId="3" fontId="2" fillId="0" borderId="42" xfId="0" applyNumberFormat="1" applyFont="1" applyBorder="1" applyAlignment="1">
      <alignment vertical="center"/>
    </xf>
    <xf numFmtId="3" fontId="2" fillId="0" borderId="43" xfId="0" applyNumberFormat="1" applyFont="1" applyBorder="1" applyAlignment="1">
      <alignment vertical="center"/>
    </xf>
    <xf numFmtId="164" fontId="2" fillId="2" borderId="47" xfId="0" applyNumberFormat="1" applyFont="1" applyFill="1" applyBorder="1" applyAlignment="1">
      <alignment vertical="center"/>
    </xf>
    <xf numFmtId="0" fontId="0" fillId="0" borderId="0" xfId="0" applyFill="1" applyBorder="1"/>
    <xf numFmtId="3" fontId="0" fillId="0" borderId="0" xfId="0" applyNumberFormat="1"/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0" borderId="0" xfId="0" applyFont="1"/>
    <xf numFmtId="0" fontId="4" fillId="0" borderId="0" xfId="1" applyFont="1"/>
    <xf numFmtId="0" fontId="2" fillId="0" borderId="1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2" fillId="2" borderId="28" xfId="0" applyFont="1" applyFill="1" applyBorder="1" applyAlignment="1">
      <alignment horizontal="center" vertical="center" wrapText="1"/>
    </xf>
    <xf numFmtId="164" fontId="2" fillId="0" borderId="4" xfId="0" applyNumberFormat="1" applyFont="1" applyBorder="1" applyAlignment="1">
      <alignment vertical="center"/>
    </xf>
    <xf numFmtId="0" fontId="2" fillId="0" borderId="48" xfId="0" applyFont="1" applyBorder="1" applyAlignment="1">
      <alignment horizontal="left" vertical="center" indent="1"/>
    </xf>
    <xf numFmtId="0" fontId="2" fillId="0" borderId="48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showGridLines="0" tabSelected="1" zoomScaleNormal="100" workbookViewId="0">
      <selection activeCell="B1" sqref="B1"/>
    </sheetView>
  </sheetViews>
  <sheetFormatPr defaultRowHeight="15" x14ac:dyDescent="0.25"/>
  <cols>
    <col min="1" max="1" width="3.42578125" style="67" customWidth="1"/>
    <col min="2" max="2" width="30" customWidth="1"/>
  </cols>
  <sheetData>
    <row r="1" spans="1:2" ht="18" x14ac:dyDescent="0.25">
      <c r="B1" s="1" t="s">
        <v>6</v>
      </c>
    </row>
    <row r="2" spans="1:2" ht="18" x14ac:dyDescent="0.25">
      <c r="B2" s="1" t="s">
        <v>7</v>
      </c>
    </row>
    <row r="4" spans="1:2" ht="18" x14ac:dyDescent="0.25">
      <c r="B4" s="1" t="s">
        <v>5</v>
      </c>
    </row>
    <row r="6" spans="1:2" ht="19.5" customHeight="1" x14ac:dyDescent="0.25">
      <c r="A6" s="67" t="s">
        <v>4</v>
      </c>
      <c r="B6" s="73" t="str">
        <f>Sample!B4</f>
        <v>Table 0. Summary of Sample and Answers</v>
      </c>
    </row>
    <row r="7" spans="1:2" ht="6.95" customHeight="1" x14ac:dyDescent="0.25">
      <c r="B7" s="68"/>
    </row>
    <row r="8" spans="1:2" ht="19.5" customHeight="1" x14ac:dyDescent="0.25">
      <c r="A8" s="67" t="s">
        <v>4</v>
      </c>
      <c r="B8" s="73" t="str">
        <f>'Q1'!B4</f>
        <v>Table 1. What situation best describes your enterprise this week?</v>
      </c>
    </row>
    <row r="9" spans="1:2" ht="19.5" customHeight="1" x14ac:dyDescent="0.25">
      <c r="A9" s="67" t="s">
        <v>4</v>
      </c>
      <c r="B9" s="73" t="str">
        <f>+Q2A!B4</f>
        <v>Table 2A. Due to the COVID-19 pandemic is the enterprise modifying/diversifying the way it develops its activity?</v>
      </c>
    </row>
    <row r="10" spans="1:2" ht="19.5" customHeight="1" x14ac:dyDescent="0.25">
      <c r="A10" s="67" t="s">
        <v>4</v>
      </c>
      <c r="B10" s="73" t="str">
        <f>'Q2'!B4</f>
        <v>Table 2. This week, is the COVID-19 pandemic having an impact on your enterprise's turnover?</v>
      </c>
    </row>
    <row r="11" spans="1:2" ht="19.5" customHeight="1" x14ac:dyDescent="0.25">
      <c r="A11" s="67" t="s">
        <v>4</v>
      </c>
      <c r="B11" s="73" t="str">
        <f>+'Q21'!B4</f>
        <v>Table 2.1 This week, please indicate the best estimate for the reduction or increase in your enterprise's turnover:</v>
      </c>
    </row>
    <row r="12" spans="1:2" ht="19.5" customHeight="1" x14ac:dyDescent="0.25">
      <c r="A12" s="67" t="s">
        <v>4</v>
      </c>
      <c r="B12" s="73" t="str">
        <f>+'Q31'!B4</f>
        <v>Table 3.1 What is the impact of the following reasons for reducing the turnover of your enterprise?</v>
      </c>
    </row>
    <row r="13" spans="1:2" ht="19.5" customHeight="1" x14ac:dyDescent="0.25">
      <c r="A13" s="67" t="s">
        <v>4</v>
      </c>
      <c r="B13" s="73" t="str">
        <f>+'Q32'!B4</f>
        <v>Table 3.2 What is the impact of the following reasons for the definitive closure of your enterprise?</v>
      </c>
    </row>
    <row r="14" spans="1:2" ht="19.5" customHeight="1" x14ac:dyDescent="0.25">
      <c r="A14" s="67" t="s">
        <v>4</v>
      </c>
      <c r="B14" s="73" t="str">
        <f>+'Q4'!B4</f>
        <v>Table 4. This week, is the COVID-19 pandemic having an impact on the number of persons effectively working in your enterprise?</v>
      </c>
    </row>
    <row r="15" spans="1:2" ht="19.5" customHeight="1" x14ac:dyDescent="0.25">
      <c r="A15" s="67" t="s">
        <v>4</v>
      </c>
      <c r="B15" s="73" t="str">
        <f>+'Q41'!B4</f>
        <v>Table 4.1 This week, please indicate the best estimate for the reduction or increase in persons employed by your enterprise:</v>
      </c>
    </row>
    <row r="16" spans="1:2" ht="19.5" customHeight="1" x14ac:dyDescent="0.25">
      <c r="A16" s="67" t="s">
        <v>4</v>
      </c>
      <c r="B16" s="73" t="str">
        <f>+'Q5'!B4</f>
        <v>Table 5. Regarding the answer to the previous question, which of the following situations is more relevant to reducing the number of persons employed effectively working?</v>
      </c>
    </row>
    <row r="17" spans="1:2" ht="19.5" customHeight="1" x14ac:dyDescent="0.25">
      <c r="A17" s="67" t="s">
        <v>4</v>
      </c>
      <c r="B17" s="73" t="str">
        <f>+'Q6'!B4</f>
        <v>Table 6. Has your enterprise benefited or is planning to benefit from one or more of the following measures presented by the Government due to the COVID-19 pandemic?</v>
      </c>
    </row>
    <row r="18" spans="1:2" ht="19.5" customHeight="1" x14ac:dyDescent="0.25">
      <c r="A18" s="67" t="s">
        <v>4</v>
      </c>
      <c r="B18" s="73" t="str">
        <f>+'Q7'!B4</f>
        <v>Table 7. In the absence of additional liquidity support measures, how long can your enterprise remain in activity under current circumstances?</v>
      </c>
    </row>
    <row r="19" spans="1:2" ht="19.5" customHeight="1" x14ac:dyDescent="0.25">
      <c r="A19" s="67" t="s">
        <v>4</v>
      </c>
      <c r="B19" s="73" t="str">
        <f>+'Q8'!B4</f>
        <v>Table 8. Last week, due to the effects of the COVID-19 pandemic, did your enterprise increase its use of bank credit or other types of credit?</v>
      </c>
    </row>
    <row r="20" spans="1:2" ht="19.5" customHeight="1" x14ac:dyDescent="0.25">
      <c r="A20" s="67" t="s">
        <v>4</v>
      </c>
      <c r="B20" s="73" t="str">
        <f>+'Q81'!B4</f>
        <v>Table 8.1 Last week, please indicate under what conditions the company accessed the credit, compared to those previously practiced:</v>
      </c>
    </row>
    <row r="21" spans="1:2" ht="19.5" customHeight="1" x14ac:dyDescent="0.25">
      <c r="A21" s="67" t="s">
        <v>4</v>
      </c>
      <c r="B21" s="73" t="str">
        <f>+'Q82'!B4</f>
        <v>Table 8.2 Last week, indicate why the enterprise did not increase the credit:</v>
      </c>
    </row>
    <row r="22" spans="1:2" ht="19.5" customHeight="1" x14ac:dyDescent="0.25">
      <c r="A22" s="67" t="s">
        <v>4</v>
      </c>
      <c r="B22" s="73" t="str">
        <f>+'Q9'!B4</f>
        <v>Table 9. This week the prices charged by your enterprise should:</v>
      </c>
    </row>
    <row r="23" spans="1:2" ht="6.95" customHeight="1" x14ac:dyDescent="0.25">
      <c r="B23" s="68"/>
    </row>
    <row r="24" spans="1:2" ht="19.5" customHeight="1" x14ac:dyDescent="0.25">
      <c r="A24" s="67" t="s">
        <v>4</v>
      </c>
      <c r="B24" s="73" t="str">
        <f>+Note!B4</f>
        <v>Table 10. Technical note</v>
      </c>
    </row>
    <row r="25" spans="1:2" x14ac:dyDescent="0.25">
      <c r="B25" s="69"/>
    </row>
  </sheetData>
  <hyperlinks>
    <hyperlink ref="B6" location="Amostra!A1" display="Amostra!A1"/>
    <hyperlink ref="B8" location="'Q1'!A1" display="'Q1'!A1"/>
    <hyperlink ref="B10" location="'Q2'!A1" display="'Q2'!A1"/>
    <hyperlink ref="B11" location="'Q21'!A1" display="'Q21'!A1"/>
    <hyperlink ref="B12" location="'Q31'!A1" display="'Q31'!A1"/>
    <hyperlink ref="B13" location="'Q32'!A1" display="'Q32'!A1"/>
    <hyperlink ref="B14" location="'Q4'!A1" display="'Q4'!A1"/>
    <hyperlink ref="B15" location="'Q41'!A1" display="'Q41'!A1"/>
    <hyperlink ref="B16" location="'Q5'!A1" display="'Q5'!A1"/>
    <hyperlink ref="B17" location="'Q6'!A1" display="'Q6'!A1"/>
    <hyperlink ref="B18" location="'Q7'!A1" display="'Q7'!A1"/>
    <hyperlink ref="B19" location="'Q8'!A1" display="'Q8'!A1"/>
    <hyperlink ref="B20" location="'Q81'!A1" display="'Q81'!A1"/>
    <hyperlink ref="B21" location="'Q82'!A1" display="'Q82'!A1"/>
    <hyperlink ref="B22" location="'Q9'!A1" display="'Q9'!A1"/>
    <hyperlink ref="B24" location="Nota!A1" display="Nota!A1"/>
    <hyperlink ref="B9" location="Q2A!A1" display="Q2A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3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2:24" ht="18" x14ac:dyDescent="0.25">
      <c r="B1" s="1" t="s">
        <v>6</v>
      </c>
    </row>
    <row r="2" spans="2:24" ht="18" x14ac:dyDescent="0.25">
      <c r="B2" s="1" t="s">
        <v>7</v>
      </c>
    </row>
    <row r="3" spans="2:24" x14ac:dyDescent="0.25">
      <c r="B3" s="70" t="s">
        <v>118</v>
      </c>
    </row>
    <row r="4" spans="2:24" ht="18" customHeight="1" x14ac:dyDescent="0.25">
      <c r="B4" s="1" t="s">
        <v>69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24" ht="4.5" customHeight="1" x14ac:dyDescent="0.25"/>
    <row r="6" spans="2:24" x14ac:dyDescent="0.25">
      <c r="B6" s="16" t="s">
        <v>43</v>
      </c>
      <c r="N6" s="16" t="s">
        <v>41</v>
      </c>
    </row>
    <row r="7" spans="2:24" x14ac:dyDescent="0.25">
      <c r="B7" s="98" t="s">
        <v>9</v>
      </c>
      <c r="C7" s="98" t="s">
        <v>49</v>
      </c>
      <c r="D7" s="98"/>
      <c r="E7" s="98"/>
      <c r="F7" s="98"/>
      <c r="G7" s="99"/>
      <c r="H7" s="97" t="s">
        <v>50</v>
      </c>
      <c r="I7" s="98"/>
      <c r="J7" s="98"/>
      <c r="K7" s="98"/>
      <c r="L7" s="98"/>
      <c r="N7" s="98" t="s">
        <v>9</v>
      </c>
      <c r="O7" s="98" t="s">
        <v>49</v>
      </c>
      <c r="P7" s="98"/>
      <c r="Q7" s="98"/>
      <c r="R7" s="98"/>
      <c r="S7" s="99"/>
      <c r="T7" s="97" t="s">
        <v>50</v>
      </c>
      <c r="U7" s="98"/>
      <c r="V7" s="98"/>
      <c r="W7" s="98"/>
      <c r="X7" s="98"/>
    </row>
    <row r="8" spans="2:24" ht="33.75" x14ac:dyDescent="0.25">
      <c r="B8" s="100"/>
      <c r="C8" s="80" t="s">
        <v>51</v>
      </c>
      <c r="D8" s="80" t="s">
        <v>52</v>
      </c>
      <c r="E8" s="80" t="s">
        <v>53</v>
      </c>
      <c r="F8" s="80" t="s">
        <v>54</v>
      </c>
      <c r="G8" s="17" t="s">
        <v>55</v>
      </c>
      <c r="H8" s="20" t="s">
        <v>51</v>
      </c>
      <c r="I8" s="80" t="s">
        <v>52</v>
      </c>
      <c r="J8" s="80" t="s">
        <v>53</v>
      </c>
      <c r="K8" s="80" t="s">
        <v>54</v>
      </c>
      <c r="L8" s="80" t="s">
        <v>55</v>
      </c>
      <c r="N8" s="100"/>
      <c r="O8" s="80" t="s">
        <v>51</v>
      </c>
      <c r="P8" s="80" t="s">
        <v>52</v>
      </c>
      <c r="Q8" s="80" t="s">
        <v>53</v>
      </c>
      <c r="R8" s="80" t="s">
        <v>54</v>
      </c>
      <c r="S8" s="17" t="s">
        <v>55</v>
      </c>
      <c r="T8" s="20" t="s">
        <v>51</v>
      </c>
      <c r="U8" s="80" t="s">
        <v>52</v>
      </c>
      <c r="V8" s="80" t="s">
        <v>53</v>
      </c>
      <c r="W8" s="80" t="s">
        <v>54</v>
      </c>
      <c r="X8" s="80" t="s">
        <v>55</v>
      </c>
    </row>
    <row r="9" spans="2:24" x14ac:dyDescent="0.25">
      <c r="B9" s="4" t="s">
        <v>0</v>
      </c>
      <c r="C9" s="5"/>
      <c r="D9" s="5"/>
      <c r="E9" s="5"/>
      <c r="F9" s="5"/>
      <c r="G9" s="28"/>
      <c r="H9" s="5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 x14ac:dyDescent="0.25">
      <c r="B10" s="6" t="s">
        <v>0</v>
      </c>
      <c r="C10" s="7">
        <v>713</v>
      </c>
      <c r="D10" s="7">
        <v>581</v>
      </c>
      <c r="E10" s="7">
        <v>575</v>
      </c>
      <c r="F10" s="7">
        <v>420</v>
      </c>
      <c r="G10" s="52">
        <v>959</v>
      </c>
      <c r="H10" s="50">
        <v>14</v>
      </c>
      <c r="I10" s="7">
        <v>6</v>
      </c>
      <c r="J10" s="7">
        <v>4</v>
      </c>
      <c r="K10" s="7">
        <v>0</v>
      </c>
      <c r="L10" s="7">
        <v>5</v>
      </c>
      <c r="N10" s="6" t="s">
        <v>0</v>
      </c>
      <c r="O10" s="11">
        <f>C10/(C10+D10+E10+F10+G10)*100</f>
        <v>21.951970443349751</v>
      </c>
      <c r="P10" s="11">
        <f>D10/(D10+E10+F10+G10+C10)*100</f>
        <v>17.887931034482758</v>
      </c>
      <c r="Q10" s="11">
        <f>E10/(E10+F10+G10+C10+D10)*100</f>
        <v>17.703201970443349</v>
      </c>
      <c r="R10" s="11">
        <f>F10/(F10+G10+E10+D10+C10)*100</f>
        <v>12.931034482758621</v>
      </c>
      <c r="S10" s="29">
        <f>G10/(G10+C10+D10+E10+F10)*100</f>
        <v>29.52586206896552</v>
      </c>
      <c r="T10" s="25">
        <f>H10/(H10+I10+J10+K10+L10)*100</f>
        <v>48.275862068965516</v>
      </c>
      <c r="U10" s="11">
        <f>I10/(I10+J10+K10+L10+H10)*100</f>
        <v>20.689655172413794</v>
      </c>
      <c r="V10" s="11">
        <f>J10/(J10+K10+L10+H10+I10)*100</f>
        <v>13.793103448275861</v>
      </c>
      <c r="W10" s="11">
        <f>K10/(K10+L10+J10+I10+H10)*100</f>
        <v>0</v>
      </c>
      <c r="X10" s="11">
        <f>L10/(L10+H10+I10+J10+K10)*100</f>
        <v>17.241379310344829</v>
      </c>
    </row>
    <row r="11" spans="2:24" x14ac:dyDescent="0.25">
      <c r="B11" s="4" t="s">
        <v>18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18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 x14ac:dyDescent="0.25">
      <c r="B12" s="9" t="s">
        <v>1</v>
      </c>
      <c r="C12" s="10">
        <v>56</v>
      </c>
      <c r="D12" s="10">
        <v>78</v>
      </c>
      <c r="E12" s="10">
        <v>80</v>
      </c>
      <c r="F12" s="10">
        <v>70</v>
      </c>
      <c r="G12" s="54">
        <v>231</v>
      </c>
      <c r="H12" s="51">
        <v>1</v>
      </c>
      <c r="I12" s="10">
        <v>2</v>
      </c>
      <c r="J12" s="10">
        <v>2</v>
      </c>
      <c r="K12" s="10">
        <v>0</v>
      </c>
      <c r="L12" s="10">
        <v>2</v>
      </c>
      <c r="N12" s="9" t="s">
        <v>1</v>
      </c>
      <c r="O12" s="13">
        <f t="shared" ref="O12:O15" si="0">C12/(C12+D12+E12+F12+G12)*100</f>
        <v>10.873786407766991</v>
      </c>
      <c r="P12" s="13">
        <f t="shared" ref="P12:P15" si="1">D12/(D12+E12+F12+G12+C12)*100</f>
        <v>15.145631067961165</v>
      </c>
      <c r="Q12" s="13">
        <f t="shared" ref="Q12:Q15" si="2">E12/(E12+F12+G12+C12+D12)*100</f>
        <v>15.53398058252427</v>
      </c>
      <c r="R12" s="13">
        <f t="shared" ref="R12:R15" si="3">F12/(F12+G12+E12+D12+C12)*100</f>
        <v>13.592233009708737</v>
      </c>
      <c r="S12" s="31">
        <f t="shared" ref="S12:S15" si="4">G12/(G12+C12+D12+E12+F12)*100</f>
        <v>44.854368932038838</v>
      </c>
      <c r="T12" s="26">
        <f t="shared" ref="T12:T15" si="5">H12/(H12+I12+J12+K12+L12)*100</f>
        <v>14.285714285714285</v>
      </c>
      <c r="U12" s="13">
        <f t="shared" ref="U12:U15" si="6">I12/(I12+J12+K12+L12+H12)*100</f>
        <v>28.571428571428569</v>
      </c>
      <c r="V12" s="13">
        <f t="shared" ref="V12:V15" si="7">J12/(J12+K12+L12+H12+I12)*100</f>
        <v>28.571428571428569</v>
      </c>
      <c r="W12" s="13">
        <f t="shared" ref="W12:W15" si="8">K12/(K12+L12+J12+I12+H12)*100</f>
        <v>0</v>
      </c>
      <c r="X12" s="13">
        <f t="shared" ref="X12:X15" si="9">L12/(L12+H12+I12+J12+K12)*100</f>
        <v>28.571428571428569</v>
      </c>
    </row>
    <row r="13" spans="2:24" x14ac:dyDescent="0.25">
      <c r="B13" s="9" t="s">
        <v>19</v>
      </c>
      <c r="C13" s="10">
        <v>218</v>
      </c>
      <c r="D13" s="10">
        <v>208</v>
      </c>
      <c r="E13" s="10">
        <v>218</v>
      </c>
      <c r="F13" s="10">
        <v>150</v>
      </c>
      <c r="G13" s="54">
        <v>341</v>
      </c>
      <c r="H13" s="51">
        <v>4</v>
      </c>
      <c r="I13" s="10">
        <v>1</v>
      </c>
      <c r="J13" s="10">
        <v>2</v>
      </c>
      <c r="K13" s="10">
        <v>0</v>
      </c>
      <c r="L13" s="10">
        <v>3</v>
      </c>
      <c r="N13" s="9" t="s">
        <v>19</v>
      </c>
      <c r="O13" s="13">
        <f t="shared" si="0"/>
        <v>19.207048458149782</v>
      </c>
      <c r="P13" s="13">
        <f t="shared" si="1"/>
        <v>18.325991189427313</v>
      </c>
      <c r="Q13" s="13">
        <f t="shared" si="2"/>
        <v>19.207048458149782</v>
      </c>
      <c r="R13" s="13">
        <f t="shared" si="3"/>
        <v>13.215859030837004</v>
      </c>
      <c r="S13" s="31">
        <f t="shared" si="4"/>
        <v>30.044052863436121</v>
      </c>
      <c r="T13" s="26">
        <f t="shared" si="5"/>
        <v>40</v>
      </c>
      <c r="U13" s="13">
        <f t="shared" si="6"/>
        <v>10</v>
      </c>
      <c r="V13" s="13">
        <f t="shared" si="7"/>
        <v>20</v>
      </c>
      <c r="W13" s="13">
        <f t="shared" si="8"/>
        <v>0</v>
      </c>
      <c r="X13" s="13">
        <f t="shared" si="9"/>
        <v>30</v>
      </c>
    </row>
    <row r="14" spans="2:24" x14ac:dyDescent="0.25">
      <c r="B14" s="9" t="s">
        <v>20</v>
      </c>
      <c r="C14" s="10">
        <v>292</v>
      </c>
      <c r="D14" s="10">
        <v>198</v>
      </c>
      <c r="E14" s="10">
        <v>185</v>
      </c>
      <c r="F14" s="10">
        <v>133</v>
      </c>
      <c r="G14" s="54">
        <v>259</v>
      </c>
      <c r="H14" s="51">
        <v>6</v>
      </c>
      <c r="I14" s="10">
        <v>0</v>
      </c>
      <c r="J14" s="10">
        <v>0</v>
      </c>
      <c r="K14" s="10">
        <v>0</v>
      </c>
      <c r="L14" s="10">
        <v>0</v>
      </c>
      <c r="N14" s="9" t="s">
        <v>20</v>
      </c>
      <c r="O14" s="13">
        <f>C14/(C14+D14+E14+F14+G14)*100</f>
        <v>27.366447985004687</v>
      </c>
      <c r="P14" s="13">
        <f t="shared" si="1"/>
        <v>18.556701030927837</v>
      </c>
      <c r="Q14" s="13">
        <f t="shared" si="2"/>
        <v>17.33833177132146</v>
      </c>
      <c r="R14" s="13">
        <f t="shared" si="3"/>
        <v>12.46485473289597</v>
      </c>
      <c r="S14" s="31">
        <f t="shared" si="4"/>
        <v>24.273664479850048</v>
      </c>
      <c r="T14" s="26">
        <f t="shared" si="5"/>
        <v>100</v>
      </c>
      <c r="U14" s="13">
        <f t="shared" si="6"/>
        <v>0</v>
      </c>
      <c r="V14" s="13">
        <f t="shared" si="7"/>
        <v>0</v>
      </c>
      <c r="W14" s="13">
        <f t="shared" si="8"/>
        <v>0</v>
      </c>
      <c r="X14" s="13">
        <f t="shared" si="9"/>
        <v>0</v>
      </c>
    </row>
    <row r="15" spans="2:24" x14ac:dyDescent="0.25">
      <c r="B15" s="9" t="s">
        <v>21</v>
      </c>
      <c r="C15" s="10">
        <v>147</v>
      </c>
      <c r="D15" s="10">
        <v>97</v>
      </c>
      <c r="E15" s="10">
        <v>92</v>
      </c>
      <c r="F15" s="10">
        <v>67</v>
      </c>
      <c r="G15" s="54">
        <v>128</v>
      </c>
      <c r="H15" s="51">
        <v>3</v>
      </c>
      <c r="I15" s="10">
        <v>3</v>
      </c>
      <c r="J15" s="10">
        <v>0</v>
      </c>
      <c r="K15" s="10">
        <v>0</v>
      </c>
      <c r="L15" s="10">
        <v>0</v>
      </c>
      <c r="N15" s="9" t="s">
        <v>21</v>
      </c>
      <c r="O15" s="13">
        <f t="shared" si="0"/>
        <v>27.683615819209038</v>
      </c>
      <c r="P15" s="13">
        <f t="shared" si="1"/>
        <v>18.267419962335214</v>
      </c>
      <c r="Q15" s="13">
        <f t="shared" si="2"/>
        <v>17.325800376647834</v>
      </c>
      <c r="R15" s="13">
        <f t="shared" si="3"/>
        <v>12.617702448210924</v>
      </c>
      <c r="S15" s="31">
        <f t="shared" si="4"/>
        <v>24.105461393596986</v>
      </c>
      <c r="T15" s="26">
        <f t="shared" si="5"/>
        <v>50</v>
      </c>
      <c r="U15" s="13">
        <f t="shared" si="6"/>
        <v>50</v>
      </c>
      <c r="V15" s="13">
        <f t="shared" si="7"/>
        <v>0</v>
      </c>
      <c r="W15" s="13">
        <f t="shared" si="8"/>
        <v>0</v>
      </c>
      <c r="X15" s="13">
        <f t="shared" si="9"/>
        <v>0</v>
      </c>
    </row>
    <row r="16" spans="2:24" x14ac:dyDescent="0.25">
      <c r="B16" s="4" t="s">
        <v>22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22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 x14ac:dyDescent="0.25">
      <c r="B17" s="9" t="s">
        <v>23</v>
      </c>
      <c r="C17" s="10">
        <v>283</v>
      </c>
      <c r="D17" s="10">
        <v>202</v>
      </c>
      <c r="E17" s="10">
        <v>159</v>
      </c>
      <c r="F17" s="10">
        <v>93</v>
      </c>
      <c r="G17" s="54">
        <v>223</v>
      </c>
      <c r="H17" s="51">
        <v>8</v>
      </c>
      <c r="I17" s="10">
        <v>2</v>
      </c>
      <c r="J17" s="10">
        <v>0</v>
      </c>
      <c r="K17" s="10">
        <v>0</v>
      </c>
      <c r="L17" s="10">
        <v>0</v>
      </c>
      <c r="N17" s="9" t="s">
        <v>23</v>
      </c>
      <c r="O17" s="13">
        <f t="shared" ref="O17:O23" si="10">C17/(C17+D17+E17+F17+G17)*100</f>
        <v>29.479166666666668</v>
      </c>
      <c r="P17" s="13">
        <f t="shared" ref="P17:P23" si="11">D17/(D17+E17+F17+G17+C17)*100</f>
        <v>21.041666666666668</v>
      </c>
      <c r="Q17" s="13">
        <f t="shared" ref="Q17:Q23" si="12">E17/(E17+F17+G17+C17+D17)*100</f>
        <v>16.5625</v>
      </c>
      <c r="R17" s="13">
        <f t="shared" ref="R17:R21" si="13">F17/(F17+G17+E17+D17+C17)*100</f>
        <v>9.6875</v>
      </c>
      <c r="S17" s="31">
        <f t="shared" ref="S17:S23" si="14">G17/(G17+C17+D17+E17+F17)*100</f>
        <v>23.229166666666668</v>
      </c>
      <c r="T17" s="26">
        <f t="shared" ref="T17:T23" si="15">H17/(H17+I17+J17+K17+L17)*100</f>
        <v>80</v>
      </c>
      <c r="U17" s="13">
        <f t="shared" ref="U17:U23" si="16">I17/(I17+J17+K17+L17+H17)*100</f>
        <v>20</v>
      </c>
      <c r="V17" s="13">
        <f t="shared" ref="V17:V23" si="17">J17/(J17+K17+L17+H17+I17)*100</f>
        <v>0</v>
      </c>
      <c r="W17" s="13">
        <f t="shared" ref="W17:W23" si="18">K17/(K17+L17+J17+I17+H17)*100</f>
        <v>0</v>
      </c>
      <c r="X17" s="13">
        <f t="shared" ref="X17:X23" si="19">L17/(L17+H17+I17+J17+K17)*100</f>
        <v>0</v>
      </c>
    </row>
    <row r="18" spans="2:24" x14ac:dyDescent="0.25">
      <c r="B18" s="9" t="s">
        <v>24</v>
      </c>
      <c r="C18" s="10">
        <v>77</v>
      </c>
      <c r="D18" s="10">
        <v>67</v>
      </c>
      <c r="E18" s="10">
        <v>61</v>
      </c>
      <c r="F18" s="10">
        <v>47</v>
      </c>
      <c r="G18" s="54">
        <v>38</v>
      </c>
      <c r="H18" s="51">
        <v>1</v>
      </c>
      <c r="I18" s="10">
        <v>0</v>
      </c>
      <c r="J18" s="10">
        <v>0</v>
      </c>
      <c r="K18" s="10">
        <v>0</v>
      </c>
      <c r="L18" s="10">
        <v>0</v>
      </c>
      <c r="N18" s="9" t="s">
        <v>24</v>
      </c>
      <c r="O18" s="13">
        <f t="shared" si="10"/>
        <v>26.551724137931032</v>
      </c>
      <c r="P18" s="13">
        <f t="shared" si="11"/>
        <v>23.103448275862068</v>
      </c>
      <c r="Q18" s="13">
        <f t="shared" si="12"/>
        <v>21.03448275862069</v>
      </c>
      <c r="R18" s="13">
        <f t="shared" si="13"/>
        <v>16.206896551724135</v>
      </c>
      <c r="S18" s="31">
        <f t="shared" si="14"/>
        <v>13.103448275862069</v>
      </c>
      <c r="T18" s="26">
        <f t="shared" si="15"/>
        <v>100</v>
      </c>
      <c r="U18" s="13">
        <f t="shared" si="16"/>
        <v>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42</v>
      </c>
      <c r="C19" s="10">
        <v>207</v>
      </c>
      <c r="D19" s="10">
        <v>177</v>
      </c>
      <c r="E19" s="10">
        <v>194</v>
      </c>
      <c r="F19" s="10">
        <v>131</v>
      </c>
      <c r="G19" s="54">
        <v>299</v>
      </c>
      <c r="H19" s="51">
        <v>3</v>
      </c>
      <c r="I19" s="10">
        <v>3</v>
      </c>
      <c r="J19" s="10">
        <v>1</v>
      </c>
      <c r="K19" s="10">
        <v>0</v>
      </c>
      <c r="L19" s="10">
        <v>3</v>
      </c>
      <c r="N19" s="9" t="s">
        <v>42</v>
      </c>
      <c r="O19" s="13">
        <f t="shared" si="10"/>
        <v>20.535714285714285</v>
      </c>
      <c r="P19" s="13">
        <f t="shared" si="11"/>
        <v>17.559523809523807</v>
      </c>
      <c r="Q19" s="13">
        <f t="shared" si="12"/>
        <v>19.246031746031747</v>
      </c>
      <c r="R19" s="13">
        <f t="shared" si="13"/>
        <v>12.996031746031747</v>
      </c>
      <c r="S19" s="31">
        <f t="shared" si="14"/>
        <v>29.662698412698411</v>
      </c>
      <c r="T19" s="26">
        <f t="shared" si="15"/>
        <v>30</v>
      </c>
      <c r="U19" s="13">
        <f t="shared" si="16"/>
        <v>30</v>
      </c>
      <c r="V19" s="13">
        <f t="shared" si="17"/>
        <v>10</v>
      </c>
      <c r="W19" s="13">
        <f t="shared" si="18"/>
        <v>0</v>
      </c>
      <c r="X19" s="13">
        <f t="shared" si="19"/>
        <v>30</v>
      </c>
    </row>
    <row r="20" spans="2:24" x14ac:dyDescent="0.25">
      <c r="B20" s="9" t="s">
        <v>26</v>
      </c>
      <c r="C20" s="10">
        <v>31</v>
      </c>
      <c r="D20" s="10">
        <v>19</v>
      </c>
      <c r="E20" s="10">
        <v>23</v>
      </c>
      <c r="F20" s="10">
        <v>18</v>
      </c>
      <c r="G20" s="54">
        <v>36</v>
      </c>
      <c r="H20" s="51">
        <v>0</v>
      </c>
      <c r="I20" s="10">
        <v>1</v>
      </c>
      <c r="J20" s="10">
        <v>0</v>
      </c>
      <c r="K20" s="10">
        <v>0</v>
      </c>
      <c r="L20" s="10">
        <v>0</v>
      </c>
      <c r="N20" s="9" t="s">
        <v>26</v>
      </c>
      <c r="O20" s="13">
        <f t="shared" si="10"/>
        <v>24.409448818897637</v>
      </c>
      <c r="P20" s="13">
        <f t="shared" si="11"/>
        <v>14.960629921259844</v>
      </c>
      <c r="Q20" s="13">
        <f t="shared" si="12"/>
        <v>18.110236220472441</v>
      </c>
      <c r="R20" s="13">
        <f t="shared" si="13"/>
        <v>14.173228346456693</v>
      </c>
      <c r="S20" s="31">
        <f t="shared" si="14"/>
        <v>28.346456692913385</v>
      </c>
      <c r="T20" s="26">
        <f t="shared" si="15"/>
        <v>0</v>
      </c>
      <c r="U20" s="13">
        <f t="shared" si="16"/>
        <v>100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27</v>
      </c>
      <c r="C21" s="10">
        <v>16</v>
      </c>
      <c r="D21" s="10">
        <v>17</v>
      </c>
      <c r="E21" s="10">
        <v>22</v>
      </c>
      <c r="F21" s="10">
        <v>40</v>
      </c>
      <c r="G21" s="54">
        <v>173</v>
      </c>
      <c r="H21" s="51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27</v>
      </c>
      <c r="O21" s="13">
        <f t="shared" si="10"/>
        <v>5.9701492537313428</v>
      </c>
      <c r="P21" s="13">
        <f t="shared" si="11"/>
        <v>6.3432835820895521</v>
      </c>
      <c r="Q21" s="13">
        <f t="shared" si="12"/>
        <v>8.2089552238805972</v>
      </c>
      <c r="R21" s="13">
        <f t="shared" si="13"/>
        <v>14.925373134328357</v>
      </c>
      <c r="S21" s="31">
        <f t="shared" si="14"/>
        <v>64.552238805970148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28</v>
      </c>
      <c r="C22" s="10">
        <v>12</v>
      </c>
      <c r="D22" s="10">
        <v>15</v>
      </c>
      <c r="E22" s="10">
        <v>21</v>
      </c>
      <c r="F22" s="10">
        <v>13</v>
      </c>
      <c r="G22" s="54">
        <v>24</v>
      </c>
      <c r="H22" s="51">
        <v>0</v>
      </c>
      <c r="I22" s="10">
        <v>0</v>
      </c>
      <c r="J22" s="10">
        <v>1</v>
      </c>
      <c r="K22" s="10">
        <v>0</v>
      </c>
      <c r="L22" s="10">
        <v>0</v>
      </c>
      <c r="N22" s="9" t="s">
        <v>28</v>
      </c>
      <c r="O22" s="13">
        <f t="shared" si="10"/>
        <v>14.117647058823529</v>
      </c>
      <c r="P22" s="13">
        <f t="shared" si="11"/>
        <v>17.647058823529413</v>
      </c>
      <c r="Q22" s="13">
        <f t="shared" si="12"/>
        <v>24.705882352941178</v>
      </c>
      <c r="R22" s="13">
        <f>F22/(F22+G22+E22+D22+C22)*100</f>
        <v>15.294117647058824</v>
      </c>
      <c r="S22" s="31">
        <f t="shared" si="14"/>
        <v>28.235294117647058</v>
      </c>
      <c r="T22" s="26">
        <f t="shared" si="15"/>
        <v>0</v>
      </c>
      <c r="U22" s="13">
        <f t="shared" si="16"/>
        <v>0</v>
      </c>
      <c r="V22" s="13">
        <f t="shared" si="17"/>
        <v>100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29</v>
      </c>
      <c r="C23" s="10">
        <v>87</v>
      </c>
      <c r="D23" s="10">
        <v>84</v>
      </c>
      <c r="E23" s="10">
        <v>95</v>
      </c>
      <c r="F23" s="10">
        <v>78</v>
      </c>
      <c r="G23" s="54">
        <v>166</v>
      </c>
      <c r="H23" s="51">
        <v>2</v>
      </c>
      <c r="I23" s="10">
        <v>0</v>
      </c>
      <c r="J23" s="10">
        <v>2</v>
      </c>
      <c r="K23" s="10">
        <v>0</v>
      </c>
      <c r="L23" s="10">
        <v>1</v>
      </c>
      <c r="N23" s="9" t="s">
        <v>29</v>
      </c>
      <c r="O23" s="13">
        <f t="shared" si="10"/>
        <v>17.058823529411764</v>
      </c>
      <c r="P23" s="13">
        <f t="shared" si="11"/>
        <v>16.470588235294116</v>
      </c>
      <c r="Q23" s="13">
        <f t="shared" si="12"/>
        <v>18.627450980392158</v>
      </c>
      <c r="R23" s="13">
        <f t="shared" ref="R23" si="20">F23/(F23+G23+E23+D23+C23)*100</f>
        <v>15.294117647058824</v>
      </c>
      <c r="S23" s="31">
        <f t="shared" si="14"/>
        <v>32.549019607843135</v>
      </c>
      <c r="T23" s="26">
        <f t="shared" si="15"/>
        <v>40</v>
      </c>
      <c r="U23" s="13">
        <f t="shared" si="16"/>
        <v>0</v>
      </c>
      <c r="V23" s="13">
        <f t="shared" si="17"/>
        <v>40</v>
      </c>
      <c r="W23" s="13">
        <f t="shared" si="18"/>
        <v>0</v>
      </c>
      <c r="X23" s="13">
        <f t="shared" si="19"/>
        <v>20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2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8" width="14.5703125" customWidth="1"/>
    <col min="9" max="9" width="3.42578125" customWidth="1"/>
    <col min="10" max="10" width="27.7109375" customWidth="1"/>
    <col min="11" max="16" width="13.7109375" customWidth="1"/>
  </cols>
  <sheetData>
    <row r="1" spans="2:16" ht="18" x14ac:dyDescent="0.25">
      <c r="B1" s="1" t="s">
        <v>6</v>
      </c>
    </row>
    <row r="2" spans="2:16" ht="18" x14ac:dyDescent="0.25">
      <c r="B2" s="1" t="s">
        <v>7</v>
      </c>
    </row>
    <row r="3" spans="2:16" x14ac:dyDescent="0.25">
      <c r="B3" s="70" t="s">
        <v>118</v>
      </c>
    </row>
    <row r="4" spans="2:16" ht="18" customHeight="1" x14ac:dyDescent="0.25">
      <c r="B4" s="1" t="s">
        <v>75</v>
      </c>
      <c r="C4" s="1"/>
      <c r="D4" s="1"/>
      <c r="E4" s="1"/>
      <c r="F4" s="1"/>
      <c r="G4" s="1"/>
      <c r="H4" s="1"/>
    </row>
    <row r="5" spans="2:16" ht="4.5" customHeight="1" x14ac:dyDescent="0.25"/>
    <row r="6" spans="2:16" x14ac:dyDescent="0.25">
      <c r="B6" s="16" t="s">
        <v>43</v>
      </c>
      <c r="J6" s="16" t="s">
        <v>41</v>
      </c>
    </row>
    <row r="7" spans="2:16" ht="67.5" x14ac:dyDescent="0.25">
      <c r="B7" s="80" t="s">
        <v>9</v>
      </c>
      <c r="C7" s="80" t="s">
        <v>70</v>
      </c>
      <c r="D7" s="80" t="s">
        <v>71</v>
      </c>
      <c r="E7" s="80" t="s">
        <v>72</v>
      </c>
      <c r="F7" s="80" t="s">
        <v>73</v>
      </c>
      <c r="G7" s="80" t="s">
        <v>74</v>
      </c>
      <c r="H7" s="80" t="s">
        <v>48</v>
      </c>
      <c r="J7" s="80" t="s">
        <v>9</v>
      </c>
      <c r="K7" s="80" t="s">
        <v>70</v>
      </c>
      <c r="L7" s="80" t="s">
        <v>71</v>
      </c>
      <c r="M7" s="80" t="s">
        <v>72</v>
      </c>
      <c r="N7" s="80" t="s">
        <v>73</v>
      </c>
      <c r="O7" s="80" t="s">
        <v>74</v>
      </c>
      <c r="P7" s="80" t="s">
        <v>48</v>
      </c>
    </row>
    <row r="8" spans="2:16" x14ac:dyDescent="0.25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2:16" x14ac:dyDescent="0.25">
      <c r="B9" s="6" t="s">
        <v>0</v>
      </c>
      <c r="C9" s="7">
        <v>1611</v>
      </c>
      <c r="D9" s="7">
        <v>17</v>
      </c>
      <c r="E9" s="7">
        <v>60</v>
      </c>
      <c r="F9" s="7">
        <v>952</v>
      </c>
      <c r="G9" s="7">
        <v>489</v>
      </c>
      <c r="H9" s="7">
        <v>119</v>
      </c>
      <c r="J9" s="6" t="s">
        <v>0</v>
      </c>
      <c r="K9" s="11">
        <f>C9/(C9+D9+E9+F9+G9+H9)*100</f>
        <v>49.599753694581281</v>
      </c>
      <c r="L9" s="11">
        <f>D9/(D9+E9+F9+G9+H9+C9)*100</f>
        <v>0.52339901477832507</v>
      </c>
      <c r="M9" s="11">
        <f>E9/(E9+F9+G9+H9+C9+D9)*100</f>
        <v>1.8472906403940887</v>
      </c>
      <c r="N9" s="11">
        <f>F9/(F9+G9+H9+E9+D9+C9)*100</f>
        <v>29.310344827586203</v>
      </c>
      <c r="O9" s="11">
        <f>G9/(G9+H9+F9+E9+D9+C9)*100</f>
        <v>15.055418719211822</v>
      </c>
      <c r="P9" s="11">
        <f>H9/(H9+C9+D9+E9+F9+G9)*100</f>
        <v>3.6637931034482754</v>
      </c>
    </row>
    <row r="10" spans="2:16" x14ac:dyDescent="0.25">
      <c r="B10" s="4" t="s">
        <v>18</v>
      </c>
      <c r="C10" s="8"/>
      <c r="D10" s="8"/>
      <c r="E10" s="8"/>
      <c r="F10" s="8"/>
      <c r="G10" s="8"/>
      <c r="H10" s="8"/>
      <c r="J10" s="4" t="s">
        <v>18</v>
      </c>
      <c r="K10" s="12"/>
      <c r="L10" s="12"/>
      <c r="M10" s="12"/>
      <c r="N10" s="12"/>
      <c r="O10" s="12"/>
      <c r="P10" s="12"/>
    </row>
    <row r="11" spans="2:16" x14ac:dyDescent="0.25">
      <c r="B11" s="9" t="s">
        <v>1</v>
      </c>
      <c r="C11" s="10">
        <v>300</v>
      </c>
      <c r="D11" s="10">
        <v>3</v>
      </c>
      <c r="E11" s="10">
        <v>1</v>
      </c>
      <c r="F11" s="10">
        <v>112</v>
      </c>
      <c r="G11" s="10">
        <v>74</v>
      </c>
      <c r="H11" s="10">
        <v>25</v>
      </c>
      <c r="J11" s="9" t="s">
        <v>1</v>
      </c>
      <c r="K11" s="13">
        <f t="shared" ref="K11:K22" si="0">C11/(C11+D11+E11+F11+G11+H11)*100</f>
        <v>58.252427184466015</v>
      </c>
      <c r="L11" s="13">
        <f t="shared" ref="L11:L22" si="1">D11/(D11+E11+F11+G11+H11+C11)*100</f>
        <v>0.58252427184466016</v>
      </c>
      <c r="M11" s="13">
        <f t="shared" ref="M11:M22" si="2">E11/(E11+F11+G11+H11+C11+D11)*100</f>
        <v>0.1941747572815534</v>
      </c>
      <c r="N11" s="13">
        <f t="shared" ref="N11:N22" si="3">F11/(F11+G11+H11+E11+D11+C11)*100</f>
        <v>21.747572815533982</v>
      </c>
      <c r="O11" s="13">
        <f t="shared" ref="O11:O22" si="4">G11/(G11+H11+F11+E11+D11+C11)*100</f>
        <v>14.36893203883495</v>
      </c>
      <c r="P11" s="13">
        <f t="shared" ref="P11:P22" si="5">H11/(H11+C11+D11+E11+F11+G11)*100</f>
        <v>4.8543689320388346</v>
      </c>
    </row>
    <row r="12" spans="2:16" x14ac:dyDescent="0.25">
      <c r="B12" s="9" t="s">
        <v>19</v>
      </c>
      <c r="C12" s="10">
        <v>578</v>
      </c>
      <c r="D12" s="10">
        <v>10</v>
      </c>
      <c r="E12" s="10">
        <v>13</v>
      </c>
      <c r="F12" s="10">
        <v>300</v>
      </c>
      <c r="G12" s="10">
        <v>190</v>
      </c>
      <c r="H12" s="10">
        <v>44</v>
      </c>
      <c r="J12" s="9" t="s">
        <v>19</v>
      </c>
      <c r="K12" s="13">
        <f t="shared" si="0"/>
        <v>50.925110132158594</v>
      </c>
      <c r="L12" s="13">
        <f t="shared" si="1"/>
        <v>0.88105726872246704</v>
      </c>
      <c r="M12" s="13">
        <f t="shared" si="2"/>
        <v>1.1453744493392071</v>
      </c>
      <c r="N12" s="13">
        <f t="shared" si="3"/>
        <v>26.431718061674008</v>
      </c>
      <c r="O12" s="13">
        <f t="shared" si="4"/>
        <v>16.740088105726873</v>
      </c>
      <c r="P12" s="13">
        <f t="shared" si="5"/>
        <v>3.8766519823788546</v>
      </c>
    </row>
    <row r="13" spans="2:16" x14ac:dyDescent="0.25">
      <c r="B13" s="9" t="s">
        <v>20</v>
      </c>
      <c r="C13" s="10">
        <v>492</v>
      </c>
      <c r="D13" s="10">
        <v>3</v>
      </c>
      <c r="E13" s="10">
        <v>31</v>
      </c>
      <c r="F13" s="10">
        <v>353</v>
      </c>
      <c r="G13" s="10">
        <v>154</v>
      </c>
      <c r="H13" s="10">
        <v>34</v>
      </c>
      <c r="J13" s="9" t="s">
        <v>20</v>
      </c>
      <c r="K13" s="13">
        <f t="shared" si="0"/>
        <v>46.11059044048735</v>
      </c>
      <c r="L13" s="13">
        <f t="shared" si="1"/>
        <v>0.28116213683223995</v>
      </c>
      <c r="M13" s="13">
        <f t="shared" si="2"/>
        <v>2.9053420805998127</v>
      </c>
      <c r="N13" s="13">
        <f t="shared" si="3"/>
        <v>33.083411433926898</v>
      </c>
      <c r="O13" s="13">
        <f t="shared" si="4"/>
        <v>14.432989690721648</v>
      </c>
      <c r="P13" s="13">
        <f t="shared" si="5"/>
        <v>3.1865042174320526</v>
      </c>
    </row>
    <row r="14" spans="2:16" x14ac:dyDescent="0.25">
      <c r="B14" s="9" t="s">
        <v>21</v>
      </c>
      <c r="C14" s="10">
        <v>241</v>
      </c>
      <c r="D14" s="10">
        <v>1</v>
      </c>
      <c r="E14" s="10">
        <v>15</v>
      </c>
      <c r="F14" s="10">
        <v>187</v>
      </c>
      <c r="G14" s="10">
        <v>71</v>
      </c>
      <c r="H14" s="10">
        <v>16</v>
      </c>
      <c r="J14" s="9" t="s">
        <v>21</v>
      </c>
      <c r="K14" s="13">
        <f t="shared" si="0"/>
        <v>45.386064030131827</v>
      </c>
      <c r="L14" s="13">
        <f t="shared" si="1"/>
        <v>0.18832391713747645</v>
      </c>
      <c r="M14" s="13">
        <f t="shared" si="2"/>
        <v>2.8248587570621471</v>
      </c>
      <c r="N14" s="13">
        <f t="shared" si="3"/>
        <v>35.216572504708097</v>
      </c>
      <c r="O14" s="13">
        <f t="shared" si="4"/>
        <v>13.370998116760829</v>
      </c>
      <c r="P14" s="13">
        <f t="shared" si="5"/>
        <v>3.0131826741996233</v>
      </c>
    </row>
    <row r="15" spans="2:16" x14ac:dyDescent="0.25">
      <c r="B15" s="4" t="s">
        <v>22</v>
      </c>
      <c r="C15" s="8"/>
      <c r="D15" s="8"/>
      <c r="E15" s="8"/>
      <c r="F15" s="8"/>
      <c r="G15" s="8"/>
      <c r="H15" s="8"/>
      <c r="J15" s="4" t="s">
        <v>22</v>
      </c>
      <c r="K15" s="12"/>
      <c r="L15" s="12"/>
      <c r="M15" s="12"/>
      <c r="N15" s="12"/>
      <c r="O15" s="12"/>
      <c r="P15" s="12"/>
    </row>
    <row r="16" spans="2:16" x14ac:dyDescent="0.25">
      <c r="B16" s="9" t="s">
        <v>23</v>
      </c>
      <c r="C16" s="10">
        <v>367</v>
      </c>
      <c r="D16" s="10">
        <v>5</v>
      </c>
      <c r="E16" s="10">
        <v>9</v>
      </c>
      <c r="F16" s="10">
        <v>399</v>
      </c>
      <c r="G16" s="10">
        <v>147</v>
      </c>
      <c r="H16" s="10">
        <v>33</v>
      </c>
      <c r="J16" s="9" t="s">
        <v>23</v>
      </c>
      <c r="K16" s="13">
        <f t="shared" si="0"/>
        <v>38.229166666666664</v>
      </c>
      <c r="L16" s="13">
        <f t="shared" si="1"/>
        <v>0.52083333333333326</v>
      </c>
      <c r="M16" s="13">
        <f t="shared" si="2"/>
        <v>0.9375</v>
      </c>
      <c r="N16" s="13">
        <f t="shared" si="3"/>
        <v>41.5625</v>
      </c>
      <c r="O16" s="13">
        <f t="shared" si="4"/>
        <v>15.312500000000002</v>
      </c>
      <c r="P16" s="13">
        <f t="shared" si="5"/>
        <v>3.4375000000000004</v>
      </c>
    </row>
    <row r="17" spans="2:16" x14ac:dyDescent="0.25">
      <c r="B17" s="9" t="s">
        <v>24</v>
      </c>
      <c r="C17" s="10">
        <v>94</v>
      </c>
      <c r="D17" s="10">
        <v>4</v>
      </c>
      <c r="E17" s="10">
        <v>9</v>
      </c>
      <c r="F17" s="10">
        <v>107</v>
      </c>
      <c r="G17" s="10">
        <v>54</v>
      </c>
      <c r="H17" s="10">
        <v>22</v>
      </c>
      <c r="J17" s="9" t="s">
        <v>24</v>
      </c>
      <c r="K17" s="13">
        <f t="shared" si="0"/>
        <v>32.41379310344827</v>
      </c>
      <c r="L17" s="13">
        <f t="shared" si="1"/>
        <v>1.3793103448275863</v>
      </c>
      <c r="M17" s="13">
        <f t="shared" si="2"/>
        <v>3.103448275862069</v>
      </c>
      <c r="N17" s="13">
        <f t="shared" si="3"/>
        <v>36.896551724137936</v>
      </c>
      <c r="O17" s="13">
        <f t="shared" si="4"/>
        <v>18.620689655172416</v>
      </c>
      <c r="P17" s="13">
        <f t="shared" si="5"/>
        <v>7.5862068965517242</v>
      </c>
    </row>
    <row r="18" spans="2:16" x14ac:dyDescent="0.25">
      <c r="B18" s="9" t="s">
        <v>42</v>
      </c>
      <c r="C18" s="10">
        <v>522</v>
      </c>
      <c r="D18" s="10">
        <v>3</v>
      </c>
      <c r="E18" s="10">
        <v>19</v>
      </c>
      <c r="F18" s="10">
        <v>279</v>
      </c>
      <c r="G18" s="10">
        <v>157</v>
      </c>
      <c r="H18" s="10">
        <v>28</v>
      </c>
      <c r="J18" s="9" t="s">
        <v>42</v>
      </c>
      <c r="K18" s="13">
        <f t="shared" si="0"/>
        <v>51.785714285714292</v>
      </c>
      <c r="L18" s="13">
        <f t="shared" si="1"/>
        <v>0.29761904761904762</v>
      </c>
      <c r="M18" s="13">
        <f t="shared" si="2"/>
        <v>1.8849206349206349</v>
      </c>
      <c r="N18" s="13">
        <f t="shared" si="3"/>
        <v>27.678571428571431</v>
      </c>
      <c r="O18" s="13">
        <f t="shared" si="4"/>
        <v>15.575396825396826</v>
      </c>
      <c r="P18" s="13">
        <f t="shared" si="5"/>
        <v>2.7777777777777777</v>
      </c>
    </row>
    <row r="19" spans="2:16" x14ac:dyDescent="0.25">
      <c r="B19" s="9" t="s">
        <v>26</v>
      </c>
      <c r="C19" s="10">
        <v>71</v>
      </c>
      <c r="D19" s="10">
        <v>1</v>
      </c>
      <c r="E19" s="10">
        <v>6</v>
      </c>
      <c r="F19" s="10">
        <v>22</v>
      </c>
      <c r="G19" s="10">
        <v>24</v>
      </c>
      <c r="H19" s="10">
        <v>3</v>
      </c>
      <c r="J19" s="9" t="s">
        <v>26</v>
      </c>
      <c r="K19" s="13">
        <f t="shared" si="0"/>
        <v>55.905511811023622</v>
      </c>
      <c r="L19" s="13">
        <f t="shared" si="1"/>
        <v>0.78740157480314954</v>
      </c>
      <c r="M19" s="13">
        <f t="shared" si="2"/>
        <v>4.7244094488188972</v>
      </c>
      <c r="N19" s="13">
        <f t="shared" si="3"/>
        <v>17.322834645669293</v>
      </c>
      <c r="O19" s="13">
        <f t="shared" si="4"/>
        <v>18.897637795275589</v>
      </c>
      <c r="P19" s="13">
        <f t="shared" si="5"/>
        <v>2.3622047244094486</v>
      </c>
    </row>
    <row r="20" spans="2:16" x14ac:dyDescent="0.25">
      <c r="B20" s="9" t="s">
        <v>27</v>
      </c>
      <c r="C20" s="10">
        <v>240</v>
      </c>
      <c r="D20" s="10">
        <v>1</v>
      </c>
      <c r="E20" s="10">
        <v>3</v>
      </c>
      <c r="F20" s="10">
        <v>14</v>
      </c>
      <c r="G20" s="10">
        <v>7</v>
      </c>
      <c r="H20" s="10">
        <v>3</v>
      </c>
      <c r="J20" s="9" t="s">
        <v>27</v>
      </c>
      <c r="K20" s="13">
        <f t="shared" si="0"/>
        <v>89.552238805970148</v>
      </c>
      <c r="L20" s="13">
        <f t="shared" si="1"/>
        <v>0.37313432835820892</v>
      </c>
      <c r="M20" s="13">
        <f t="shared" si="2"/>
        <v>1.1194029850746268</v>
      </c>
      <c r="N20" s="13">
        <f t="shared" si="3"/>
        <v>5.2238805970149249</v>
      </c>
      <c r="O20" s="13">
        <f t="shared" si="4"/>
        <v>2.6119402985074625</v>
      </c>
      <c r="P20" s="13">
        <f t="shared" si="5"/>
        <v>1.1194029850746268</v>
      </c>
    </row>
    <row r="21" spans="2:16" x14ac:dyDescent="0.25">
      <c r="B21" s="9" t="s">
        <v>28</v>
      </c>
      <c r="C21" s="10">
        <v>42</v>
      </c>
      <c r="D21" s="10">
        <v>0</v>
      </c>
      <c r="E21" s="10">
        <v>1</v>
      </c>
      <c r="F21" s="10">
        <v>26</v>
      </c>
      <c r="G21" s="10">
        <v>13</v>
      </c>
      <c r="H21" s="10">
        <v>3</v>
      </c>
      <c r="J21" s="9" t="s">
        <v>28</v>
      </c>
      <c r="K21" s="13">
        <f t="shared" si="0"/>
        <v>49.411764705882355</v>
      </c>
      <c r="L21" s="13">
        <f t="shared" si="1"/>
        <v>0</v>
      </c>
      <c r="M21" s="13">
        <f t="shared" si="2"/>
        <v>1.1764705882352942</v>
      </c>
      <c r="N21" s="13">
        <f t="shared" si="3"/>
        <v>30.588235294117649</v>
      </c>
      <c r="O21" s="13">
        <f t="shared" si="4"/>
        <v>15.294117647058824</v>
      </c>
      <c r="P21" s="13">
        <f t="shared" si="5"/>
        <v>3.5294117647058822</v>
      </c>
    </row>
    <row r="22" spans="2:16" x14ac:dyDescent="0.25">
      <c r="B22" s="9" t="s">
        <v>29</v>
      </c>
      <c r="C22" s="10">
        <v>275</v>
      </c>
      <c r="D22" s="10">
        <v>3</v>
      </c>
      <c r="E22" s="10">
        <v>13</v>
      </c>
      <c r="F22" s="10">
        <v>105</v>
      </c>
      <c r="G22" s="10">
        <v>87</v>
      </c>
      <c r="H22" s="10">
        <v>27</v>
      </c>
      <c r="J22" s="9" t="s">
        <v>29</v>
      </c>
      <c r="K22" s="13">
        <f t="shared" si="0"/>
        <v>53.921568627450981</v>
      </c>
      <c r="L22" s="13">
        <f t="shared" si="1"/>
        <v>0.58823529411764708</v>
      </c>
      <c r="M22" s="13">
        <f t="shared" si="2"/>
        <v>2.5490196078431371</v>
      </c>
      <c r="N22" s="13">
        <f t="shared" si="3"/>
        <v>20.588235294117645</v>
      </c>
      <c r="O22" s="13">
        <f t="shared" si="4"/>
        <v>17.058823529411764</v>
      </c>
      <c r="P22" s="13">
        <f t="shared" si="5"/>
        <v>5.2941176470588234</v>
      </c>
    </row>
  </sheetData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22" width="12.140625" customWidth="1"/>
    <col min="23" max="23" width="3.42578125" customWidth="1"/>
    <col min="24" max="24" width="27.7109375" customWidth="1"/>
  </cols>
  <sheetData>
    <row r="1" spans="2:44" ht="18" x14ac:dyDescent="0.25">
      <c r="B1" s="1" t="s">
        <v>6</v>
      </c>
    </row>
    <row r="2" spans="2:44" ht="18" x14ac:dyDescent="0.25">
      <c r="B2" s="1" t="s">
        <v>7</v>
      </c>
    </row>
    <row r="3" spans="2:44" x14ac:dyDescent="0.25">
      <c r="B3" s="70" t="s">
        <v>118</v>
      </c>
    </row>
    <row r="4" spans="2:44" ht="18" customHeight="1" x14ac:dyDescent="0.25">
      <c r="B4" s="1" t="s">
        <v>76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16" t="s">
        <v>43</v>
      </c>
      <c r="X6" s="16" t="s">
        <v>41</v>
      </c>
    </row>
    <row r="7" spans="2:44" ht="24.75" customHeight="1" x14ac:dyDescent="0.25">
      <c r="B7" s="98" t="s">
        <v>9</v>
      </c>
      <c r="C7" s="98" t="s">
        <v>81</v>
      </c>
      <c r="D7" s="98"/>
      <c r="E7" s="98"/>
      <c r="F7" s="99"/>
      <c r="G7" s="101"/>
      <c r="H7" s="97" t="s">
        <v>84</v>
      </c>
      <c r="I7" s="98"/>
      <c r="J7" s="98"/>
      <c r="K7" s="99"/>
      <c r="L7" s="102"/>
      <c r="M7" s="103" t="s">
        <v>83</v>
      </c>
      <c r="N7" s="98"/>
      <c r="O7" s="98"/>
      <c r="P7" s="99"/>
      <c r="Q7" s="104"/>
      <c r="R7" s="105" t="s">
        <v>82</v>
      </c>
      <c r="S7" s="98"/>
      <c r="T7" s="98"/>
      <c r="U7" s="98"/>
      <c r="V7" s="98"/>
      <c r="X7" s="98" t="s">
        <v>9</v>
      </c>
      <c r="Y7" s="98" t="s">
        <v>81</v>
      </c>
      <c r="Z7" s="98"/>
      <c r="AA7" s="98"/>
      <c r="AB7" s="99"/>
      <c r="AC7" s="101"/>
      <c r="AD7" s="97" t="s">
        <v>84</v>
      </c>
      <c r="AE7" s="98"/>
      <c r="AF7" s="98"/>
      <c r="AG7" s="99"/>
      <c r="AH7" s="102"/>
      <c r="AI7" s="103" t="s">
        <v>83</v>
      </c>
      <c r="AJ7" s="98"/>
      <c r="AK7" s="98"/>
      <c r="AL7" s="99"/>
      <c r="AM7" s="104"/>
      <c r="AN7" s="105" t="s">
        <v>82</v>
      </c>
      <c r="AO7" s="98"/>
      <c r="AP7" s="98"/>
      <c r="AQ7" s="98"/>
      <c r="AR7" s="98"/>
    </row>
    <row r="8" spans="2:44" ht="45" x14ac:dyDescent="0.25">
      <c r="B8" s="100"/>
      <c r="C8" s="80" t="s">
        <v>77</v>
      </c>
      <c r="D8" s="80" t="s">
        <v>78</v>
      </c>
      <c r="E8" s="80" t="s">
        <v>79</v>
      </c>
      <c r="F8" s="17" t="s">
        <v>80</v>
      </c>
      <c r="G8" s="27" t="s">
        <v>48</v>
      </c>
      <c r="H8" s="80" t="s">
        <v>77</v>
      </c>
      <c r="I8" s="80" t="s">
        <v>78</v>
      </c>
      <c r="J8" s="80" t="s">
        <v>79</v>
      </c>
      <c r="K8" s="17" t="s">
        <v>80</v>
      </c>
      <c r="L8" s="27" t="s">
        <v>48</v>
      </c>
      <c r="M8" s="80" t="s">
        <v>77</v>
      </c>
      <c r="N8" s="80" t="s">
        <v>78</v>
      </c>
      <c r="O8" s="80" t="s">
        <v>79</v>
      </c>
      <c r="P8" s="17" t="s">
        <v>80</v>
      </c>
      <c r="Q8" s="27" t="s">
        <v>48</v>
      </c>
      <c r="R8" s="80" t="s">
        <v>77</v>
      </c>
      <c r="S8" s="80" t="s">
        <v>78</v>
      </c>
      <c r="T8" s="80" t="s">
        <v>79</v>
      </c>
      <c r="U8" s="17" t="s">
        <v>80</v>
      </c>
      <c r="V8" s="81" t="s">
        <v>48</v>
      </c>
      <c r="X8" s="100"/>
      <c r="Y8" s="80" t="s">
        <v>77</v>
      </c>
      <c r="Z8" s="80" t="s">
        <v>78</v>
      </c>
      <c r="AA8" s="80" t="s">
        <v>79</v>
      </c>
      <c r="AB8" s="17" t="s">
        <v>80</v>
      </c>
      <c r="AC8" s="27" t="s">
        <v>48</v>
      </c>
      <c r="AD8" s="80" t="s">
        <v>77</v>
      </c>
      <c r="AE8" s="80" t="s">
        <v>78</v>
      </c>
      <c r="AF8" s="80" t="s">
        <v>79</v>
      </c>
      <c r="AG8" s="17" t="s">
        <v>80</v>
      </c>
      <c r="AH8" s="27" t="s">
        <v>48</v>
      </c>
      <c r="AI8" s="80" t="s">
        <v>77</v>
      </c>
      <c r="AJ8" s="80" t="s">
        <v>78</v>
      </c>
      <c r="AK8" s="80" t="s">
        <v>79</v>
      </c>
      <c r="AL8" s="17" t="s">
        <v>80</v>
      </c>
      <c r="AM8" s="27" t="s">
        <v>48</v>
      </c>
      <c r="AN8" s="80" t="s">
        <v>77</v>
      </c>
      <c r="AO8" s="80" t="s">
        <v>78</v>
      </c>
      <c r="AP8" s="80" t="s">
        <v>79</v>
      </c>
      <c r="AQ8" s="17" t="s">
        <v>80</v>
      </c>
      <c r="AR8" s="81" t="s">
        <v>48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378</v>
      </c>
      <c r="D10" s="7">
        <v>1241</v>
      </c>
      <c r="E10" s="7">
        <v>2555</v>
      </c>
      <c r="F10" s="18">
        <v>222</v>
      </c>
      <c r="G10" s="52">
        <v>1364</v>
      </c>
      <c r="H10" s="22">
        <v>90</v>
      </c>
      <c r="I10" s="7">
        <v>1645</v>
      </c>
      <c r="J10" s="7">
        <v>2351</v>
      </c>
      <c r="K10" s="18">
        <v>166</v>
      </c>
      <c r="L10" s="55">
        <v>1508</v>
      </c>
      <c r="M10" s="58">
        <v>413</v>
      </c>
      <c r="N10" s="7">
        <v>1861</v>
      </c>
      <c r="O10" s="7">
        <v>2057</v>
      </c>
      <c r="P10" s="18">
        <v>186</v>
      </c>
      <c r="Q10" s="59">
        <v>1243</v>
      </c>
      <c r="R10" s="50">
        <v>148</v>
      </c>
      <c r="S10" s="7">
        <v>1351</v>
      </c>
      <c r="T10" s="7">
        <v>1446</v>
      </c>
      <c r="U10" s="7">
        <v>165</v>
      </c>
      <c r="V10" s="7">
        <v>2650</v>
      </c>
      <c r="X10" s="6" t="s">
        <v>0</v>
      </c>
      <c r="Y10" s="11">
        <f>C10/SUM($C10:$G10)*100</f>
        <v>6.5625</v>
      </c>
      <c r="Z10" s="11">
        <f>D10/SUM($C10:$G10)*100</f>
        <v>21.545138888888889</v>
      </c>
      <c r="AA10" s="11">
        <f t="shared" ref="AA10:AC10" si="0">E10/SUM($C10:$G10)*100</f>
        <v>44.357638888888893</v>
      </c>
      <c r="AB10" s="11">
        <f t="shared" si="0"/>
        <v>3.854166666666667</v>
      </c>
      <c r="AC10" s="64">
        <f t="shared" si="0"/>
        <v>23.680555555555554</v>
      </c>
      <c r="AD10" s="25">
        <f>H10/SUM($H10:$L10)*100</f>
        <v>1.5625</v>
      </c>
      <c r="AE10" s="11">
        <f t="shared" ref="AE10:AH10" si="1">I10/SUM($H10:$L10)*100</f>
        <v>28.559027777777779</v>
      </c>
      <c r="AF10" s="11">
        <f t="shared" si="1"/>
        <v>40.815972222222221</v>
      </c>
      <c r="AG10" s="11">
        <f t="shared" si="1"/>
        <v>2.8819444444444446</v>
      </c>
      <c r="AH10" s="64">
        <f t="shared" si="1"/>
        <v>26.180555555555557</v>
      </c>
      <c r="AI10" s="25">
        <f>M10/SUM($M10:$Q10)*100</f>
        <v>7.1701388888888884</v>
      </c>
      <c r="AJ10" s="11">
        <f t="shared" ref="AJ10:AM10" si="2">N10/SUM($M10:$Q10)*100</f>
        <v>32.309027777777779</v>
      </c>
      <c r="AK10" s="11">
        <f>O10/SUM($M10:$Q10)*100</f>
        <v>35.711805555555557</v>
      </c>
      <c r="AL10" s="11">
        <f t="shared" si="2"/>
        <v>3.229166666666667</v>
      </c>
      <c r="AM10" s="64">
        <f t="shared" si="2"/>
        <v>21.579861111111111</v>
      </c>
      <c r="AN10" s="25">
        <f>R10/SUM($R10:$V10)*100</f>
        <v>2.5694444444444442</v>
      </c>
      <c r="AO10" s="11">
        <f t="shared" ref="AO10:AR10" si="3">S10/SUM($R10:$V10)*100</f>
        <v>23.454861111111111</v>
      </c>
      <c r="AP10" s="11">
        <f t="shared" si="3"/>
        <v>25.104166666666668</v>
      </c>
      <c r="AQ10" s="11">
        <f t="shared" si="3"/>
        <v>2.864583333333333</v>
      </c>
      <c r="AR10" s="11">
        <f t="shared" si="3"/>
        <v>46.006944444444443</v>
      </c>
    </row>
    <row r="11" spans="2:44" x14ac:dyDescent="0.25">
      <c r="B11" s="4" t="s">
        <v>18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18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35</v>
      </c>
      <c r="D12" s="10">
        <v>219</v>
      </c>
      <c r="E12" s="10">
        <v>560</v>
      </c>
      <c r="F12" s="19">
        <v>60</v>
      </c>
      <c r="G12" s="54">
        <v>295</v>
      </c>
      <c r="H12" s="24">
        <v>9</v>
      </c>
      <c r="I12" s="10">
        <v>265</v>
      </c>
      <c r="J12" s="10">
        <v>530</v>
      </c>
      <c r="K12" s="19">
        <v>47</v>
      </c>
      <c r="L12" s="57">
        <v>318</v>
      </c>
      <c r="M12" s="62">
        <v>62</v>
      </c>
      <c r="N12" s="10">
        <v>368</v>
      </c>
      <c r="O12" s="10">
        <v>431</v>
      </c>
      <c r="P12" s="19">
        <v>35</v>
      </c>
      <c r="Q12" s="63">
        <v>273</v>
      </c>
      <c r="R12" s="51">
        <v>30</v>
      </c>
      <c r="S12" s="10">
        <v>276</v>
      </c>
      <c r="T12" s="10">
        <v>310</v>
      </c>
      <c r="U12" s="10">
        <v>44</v>
      </c>
      <c r="V12" s="10">
        <v>509</v>
      </c>
      <c r="X12" s="9" t="s">
        <v>1</v>
      </c>
      <c r="Y12" s="13">
        <f t="shared" ref="Y12:Y15" si="4">C12/SUM($C12:$G12)*100</f>
        <v>2.9940119760479043</v>
      </c>
      <c r="Z12" s="13">
        <f t="shared" ref="Z12:Z15" si="5">D12/SUM($C12:$G12)*100</f>
        <v>18.733960650128314</v>
      </c>
      <c r="AA12" s="13">
        <f t="shared" ref="AA12:AA15" si="6">E12/SUM($C12:$G12)*100</f>
        <v>47.904191616766468</v>
      </c>
      <c r="AB12" s="75">
        <f t="shared" ref="AB12:AB15" si="7">F12/SUM($C12:$G12)*100</f>
        <v>5.1325919589392646</v>
      </c>
      <c r="AC12" s="31">
        <f t="shared" ref="AC12:AC15" si="8">G12/SUM($C12:$G12)*100</f>
        <v>25.235243798118052</v>
      </c>
      <c r="AD12" s="38">
        <f t="shared" ref="AD12:AD15" si="9">H12/SUM($H12:$L12)*100</f>
        <v>0.7698887938408896</v>
      </c>
      <c r="AE12" s="13">
        <f t="shared" ref="AE12:AE15" si="10">I12/SUM($H12:$L12)*100</f>
        <v>22.668947818648416</v>
      </c>
      <c r="AF12" s="13">
        <f t="shared" ref="AF12:AF15" si="11">J12/SUM($H12:$L12)*100</f>
        <v>45.337895637296832</v>
      </c>
      <c r="AG12" s="75">
        <f t="shared" ref="AG12:AG15" si="12">K12/SUM($H12:$L12)*100</f>
        <v>4.0205303678357573</v>
      </c>
      <c r="AH12" s="39">
        <f t="shared" ref="AH12:AH15" si="13">L12/SUM($H12:$L12)*100</f>
        <v>27.2027373823781</v>
      </c>
      <c r="AI12" s="48">
        <f t="shared" ref="AI12:AI15" si="14">M12/SUM($M12:$Q12)*100</f>
        <v>5.3036783575705728</v>
      </c>
      <c r="AJ12" s="13">
        <f t="shared" ref="AJ12:AJ15" si="15">N12/SUM($M12:$Q12)*100</f>
        <v>31.479897348160822</v>
      </c>
      <c r="AK12" s="13">
        <f t="shared" ref="AK12:AK15" si="16">O12/SUM($M12:$Q12)*100</f>
        <v>36.869118905047046</v>
      </c>
      <c r="AL12" s="75">
        <f t="shared" ref="AL12:AL15" si="17">P12/SUM($M12:$Q12)*100</f>
        <v>2.9940119760479043</v>
      </c>
      <c r="AM12" s="49">
        <f t="shared" ref="AM12:AM15" si="18">Q12/SUM($M12:$Q12)*100</f>
        <v>23.353293413173652</v>
      </c>
      <c r="AN12" s="26">
        <f t="shared" ref="AN12:AN15" si="19">R12/SUM($R12:$V12)*100</f>
        <v>2.5662959794696323</v>
      </c>
      <c r="AO12" s="13">
        <f t="shared" ref="AO12:AO15" si="20">S12/SUM($R12:$V12)*100</f>
        <v>23.609923011120614</v>
      </c>
      <c r="AP12" s="13">
        <f t="shared" ref="AP12:AP15" si="21">T12/SUM($R12:$V12)*100</f>
        <v>26.518391787852863</v>
      </c>
      <c r="AQ12" s="13">
        <f t="shared" ref="AQ12:AQ15" si="22">U12/SUM($R12:$V12)*100</f>
        <v>3.7639007698887936</v>
      </c>
      <c r="AR12" s="13">
        <f t="shared" ref="AR12:AR15" si="23">V12/SUM($R12:$V12)*100</f>
        <v>43.541488451668094</v>
      </c>
    </row>
    <row r="13" spans="2:44" x14ac:dyDescent="0.25">
      <c r="B13" s="9" t="s">
        <v>19</v>
      </c>
      <c r="C13" s="10">
        <v>122</v>
      </c>
      <c r="D13" s="10">
        <v>487</v>
      </c>
      <c r="E13" s="10">
        <v>875</v>
      </c>
      <c r="F13" s="19">
        <v>74</v>
      </c>
      <c r="G13" s="54">
        <v>517</v>
      </c>
      <c r="H13" s="24">
        <v>39</v>
      </c>
      <c r="I13" s="10">
        <v>633</v>
      </c>
      <c r="J13" s="10">
        <v>785</v>
      </c>
      <c r="K13" s="19">
        <v>49</v>
      </c>
      <c r="L13" s="57">
        <v>569</v>
      </c>
      <c r="M13" s="62">
        <v>184</v>
      </c>
      <c r="N13" s="10">
        <v>707</v>
      </c>
      <c r="O13" s="10">
        <v>675</v>
      </c>
      <c r="P13" s="19">
        <v>48</v>
      </c>
      <c r="Q13" s="63">
        <v>461</v>
      </c>
      <c r="R13" s="51">
        <v>46</v>
      </c>
      <c r="S13" s="10">
        <v>503</v>
      </c>
      <c r="T13" s="10">
        <v>495</v>
      </c>
      <c r="U13" s="10">
        <v>55</v>
      </c>
      <c r="V13" s="10">
        <v>976</v>
      </c>
      <c r="X13" s="9" t="s">
        <v>19</v>
      </c>
      <c r="Y13" s="13">
        <f t="shared" si="4"/>
        <v>5.8795180722891569</v>
      </c>
      <c r="Z13" s="13">
        <f t="shared" si="5"/>
        <v>23.46987951807229</v>
      </c>
      <c r="AA13" s="13">
        <f t="shared" si="6"/>
        <v>42.168674698795186</v>
      </c>
      <c r="AB13" s="75">
        <f t="shared" si="7"/>
        <v>3.5662650602409638</v>
      </c>
      <c r="AC13" s="31">
        <f t="shared" si="8"/>
        <v>24.91566265060241</v>
      </c>
      <c r="AD13" s="38">
        <f t="shared" si="9"/>
        <v>1.8795180722891567</v>
      </c>
      <c r="AE13" s="13">
        <f t="shared" si="10"/>
        <v>30.506024096385541</v>
      </c>
      <c r="AF13" s="13">
        <f t="shared" si="11"/>
        <v>37.831325301204821</v>
      </c>
      <c r="AG13" s="75">
        <f t="shared" si="12"/>
        <v>2.3614457831325302</v>
      </c>
      <c r="AH13" s="39">
        <f t="shared" si="13"/>
        <v>27.421686746987952</v>
      </c>
      <c r="AI13" s="48">
        <f t="shared" si="14"/>
        <v>8.8674698795180724</v>
      </c>
      <c r="AJ13" s="13">
        <f t="shared" si="15"/>
        <v>34.072289156626503</v>
      </c>
      <c r="AK13" s="13">
        <f t="shared" si="16"/>
        <v>32.53012048192771</v>
      </c>
      <c r="AL13" s="75">
        <f t="shared" si="17"/>
        <v>2.3132530120481927</v>
      </c>
      <c r="AM13" s="49">
        <f t="shared" si="18"/>
        <v>22.216867469879517</v>
      </c>
      <c r="AN13" s="26">
        <f t="shared" si="19"/>
        <v>2.2168674698795181</v>
      </c>
      <c r="AO13" s="13">
        <f t="shared" si="20"/>
        <v>24.240963855421686</v>
      </c>
      <c r="AP13" s="13">
        <f t="shared" si="21"/>
        <v>23.85542168674699</v>
      </c>
      <c r="AQ13" s="13">
        <f t="shared" si="22"/>
        <v>2.6506024096385543</v>
      </c>
      <c r="AR13" s="13">
        <f t="shared" si="23"/>
        <v>47.036144578313255</v>
      </c>
    </row>
    <row r="14" spans="2:44" x14ac:dyDescent="0.25">
      <c r="B14" s="9" t="s">
        <v>20</v>
      </c>
      <c r="C14" s="10">
        <v>160</v>
      </c>
      <c r="D14" s="10">
        <v>395</v>
      </c>
      <c r="E14" s="10">
        <v>712</v>
      </c>
      <c r="F14" s="19">
        <v>57</v>
      </c>
      <c r="G14" s="54">
        <v>378</v>
      </c>
      <c r="H14" s="24">
        <v>32</v>
      </c>
      <c r="I14" s="10">
        <v>552</v>
      </c>
      <c r="J14" s="10">
        <v>647</v>
      </c>
      <c r="K14" s="19">
        <v>43</v>
      </c>
      <c r="L14" s="57">
        <v>428</v>
      </c>
      <c r="M14" s="62">
        <v>128</v>
      </c>
      <c r="N14" s="10">
        <v>524</v>
      </c>
      <c r="O14" s="10">
        <v>636</v>
      </c>
      <c r="P14" s="19">
        <v>63</v>
      </c>
      <c r="Q14" s="63">
        <v>351</v>
      </c>
      <c r="R14" s="51">
        <v>44</v>
      </c>
      <c r="S14" s="10">
        <v>375</v>
      </c>
      <c r="T14" s="10">
        <v>431</v>
      </c>
      <c r="U14" s="10">
        <v>44</v>
      </c>
      <c r="V14" s="10">
        <v>808</v>
      </c>
      <c r="X14" s="9" t="s">
        <v>20</v>
      </c>
      <c r="Y14" s="13">
        <f t="shared" si="4"/>
        <v>9.4007050528789655</v>
      </c>
      <c r="Z14" s="13">
        <f t="shared" si="5"/>
        <v>23.207990599294948</v>
      </c>
      <c r="AA14" s="13">
        <f t="shared" si="6"/>
        <v>41.833137485311397</v>
      </c>
      <c r="AB14" s="75">
        <f t="shared" si="7"/>
        <v>3.3490011750881314</v>
      </c>
      <c r="AC14" s="31">
        <f t="shared" si="8"/>
        <v>22.209165687426559</v>
      </c>
      <c r="AD14" s="38">
        <f t="shared" si="9"/>
        <v>1.8801410105757932</v>
      </c>
      <c r="AE14" s="13">
        <f t="shared" si="10"/>
        <v>32.432432432432435</v>
      </c>
      <c r="AF14" s="13">
        <f t="shared" si="11"/>
        <v>38.014101057579317</v>
      </c>
      <c r="AG14" s="75">
        <f t="shared" si="12"/>
        <v>2.526439482961222</v>
      </c>
      <c r="AH14" s="39">
        <f t="shared" si="13"/>
        <v>25.146886016451237</v>
      </c>
      <c r="AI14" s="48">
        <f t="shared" si="14"/>
        <v>7.5205640423031728</v>
      </c>
      <c r="AJ14" s="13">
        <f t="shared" si="15"/>
        <v>30.787309048178614</v>
      </c>
      <c r="AK14" s="13">
        <f t="shared" si="16"/>
        <v>37.367802585193886</v>
      </c>
      <c r="AL14" s="75">
        <f t="shared" si="17"/>
        <v>3.7015276145710931</v>
      </c>
      <c r="AM14" s="49">
        <f t="shared" si="18"/>
        <v>20.622796709753231</v>
      </c>
      <c r="AN14" s="26">
        <f t="shared" si="19"/>
        <v>2.5851938895417157</v>
      </c>
      <c r="AO14" s="13">
        <f t="shared" si="20"/>
        <v>22.032902467685076</v>
      </c>
      <c r="AP14" s="13">
        <f t="shared" si="21"/>
        <v>25.323149236192716</v>
      </c>
      <c r="AQ14" s="13">
        <f t="shared" si="22"/>
        <v>2.5851938895417157</v>
      </c>
      <c r="AR14" s="13">
        <f t="shared" si="23"/>
        <v>47.473560517038777</v>
      </c>
    </row>
    <row r="15" spans="2:44" x14ac:dyDescent="0.25">
      <c r="B15" s="9" t="s">
        <v>21</v>
      </c>
      <c r="C15" s="10">
        <v>61</v>
      </c>
      <c r="D15" s="10">
        <v>140</v>
      </c>
      <c r="E15" s="10">
        <v>408</v>
      </c>
      <c r="F15" s="19">
        <v>31</v>
      </c>
      <c r="G15" s="54">
        <v>174</v>
      </c>
      <c r="H15" s="24">
        <v>10</v>
      </c>
      <c r="I15" s="10">
        <v>195</v>
      </c>
      <c r="J15" s="10">
        <v>389</v>
      </c>
      <c r="K15" s="19">
        <v>27</v>
      </c>
      <c r="L15" s="57">
        <v>193</v>
      </c>
      <c r="M15" s="62">
        <v>39</v>
      </c>
      <c r="N15" s="10">
        <v>262</v>
      </c>
      <c r="O15" s="10">
        <v>315</v>
      </c>
      <c r="P15" s="19">
        <v>40</v>
      </c>
      <c r="Q15" s="63">
        <v>158</v>
      </c>
      <c r="R15" s="51">
        <v>28</v>
      </c>
      <c r="S15" s="10">
        <v>197</v>
      </c>
      <c r="T15" s="10">
        <v>210</v>
      </c>
      <c r="U15" s="10">
        <v>22</v>
      </c>
      <c r="V15" s="10">
        <v>357</v>
      </c>
      <c r="X15" s="9" t="s">
        <v>21</v>
      </c>
      <c r="Y15" s="13">
        <f t="shared" si="4"/>
        <v>7.4938574938574938</v>
      </c>
      <c r="Z15" s="13">
        <f t="shared" si="5"/>
        <v>17.199017199017199</v>
      </c>
      <c r="AA15" s="13">
        <f t="shared" si="6"/>
        <v>50.122850122850124</v>
      </c>
      <c r="AB15" s="75">
        <f t="shared" si="7"/>
        <v>3.8083538083538087</v>
      </c>
      <c r="AC15" s="31">
        <f t="shared" si="8"/>
        <v>21.375921375921376</v>
      </c>
      <c r="AD15" s="38">
        <f t="shared" si="9"/>
        <v>1.2285012285012284</v>
      </c>
      <c r="AE15" s="13">
        <f t="shared" si="10"/>
        <v>23.955773955773957</v>
      </c>
      <c r="AF15" s="13">
        <f t="shared" si="11"/>
        <v>47.788697788697789</v>
      </c>
      <c r="AG15" s="75">
        <f t="shared" si="12"/>
        <v>3.3169533169533167</v>
      </c>
      <c r="AH15" s="39">
        <f t="shared" si="13"/>
        <v>23.710073710073708</v>
      </c>
      <c r="AI15" s="48">
        <f t="shared" si="14"/>
        <v>4.7911547911547911</v>
      </c>
      <c r="AJ15" s="13">
        <f t="shared" si="15"/>
        <v>32.186732186732186</v>
      </c>
      <c r="AK15" s="13">
        <f t="shared" si="16"/>
        <v>38.697788697788695</v>
      </c>
      <c r="AL15" s="75">
        <f t="shared" si="17"/>
        <v>4.9140049140049138</v>
      </c>
      <c r="AM15" s="49">
        <f t="shared" si="18"/>
        <v>19.41031941031941</v>
      </c>
      <c r="AN15" s="26">
        <f t="shared" si="19"/>
        <v>3.4398034398034398</v>
      </c>
      <c r="AO15" s="13">
        <f t="shared" si="20"/>
        <v>24.201474201474202</v>
      </c>
      <c r="AP15" s="13">
        <f t="shared" si="21"/>
        <v>25.798525798525802</v>
      </c>
      <c r="AQ15" s="13">
        <f t="shared" si="22"/>
        <v>2.7027027027027026</v>
      </c>
      <c r="AR15" s="13">
        <f t="shared" si="23"/>
        <v>43.857493857493857</v>
      </c>
    </row>
    <row r="16" spans="2:44" x14ac:dyDescent="0.25">
      <c r="B16" s="4" t="s">
        <v>22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22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 x14ac:dyDescent="0.25">
      <c r="B17" s="9" t="s">
        <v>23</v>
      </c>
      <c r="C17" s="10">
        <v>160</v>
      </c>
      <c r="D17" s="10">
        <v>387</v>
      </c>
      <c r="E17" s="10">
        <v>705</v>
      </c>
      <c r="F17" s="19">
        <v>61</v>
      </c>
      <c r="G17" s="54">
        <v>357</v>
      </c>
      <c r="H17" s="24">
        <v>33</v>
      </c>
      <c r="I17" s="10">
        <v>545</v>
      </c>
      <c r="J17" s="10">
        <v>658</v>
      </c>
      <c r="K17" s="19">
        <v>49</v>
      </c>
      <c r="L17" s="57">
        <v>385</v>
      </c>
      <c r="M17" s="62">
        <v>113</v>
      </c>
      <c r="N17" s="10">
        <v>496</v>
      </c>
      <c r="O17" s="10">
        <v>654</v>
      </c>
      <c r="P17" s="19">
        <v>74</v>
      </c>
      <c r="Q17" s="63">
        <v>333</v>
      </c>
      <c r="R17" s="51">
        <v>39</v>
      </c>
      <c r="S17" s="10">
        <v>379</v>
      </c>
      <c r="T17" s="10">
        <v>420</v>
      </c>
      <c r="U17" s="10">
        <v>55</v>
      </c>
      <c r="V17" s="10">
        <v>777</v>
      </c>
      <c r="X17" s="9" t="s">
        <v>23</v>
      </c>
      <c r="Y17" s="13">
        <f t="shared" ref="Y17:Y23" si="24">C17/SUM($C17:$G17)*100</f>
        <v>9.5808383233532943</v>
      </c>
      <c r="Z17" s="13">
        <f t="shared" ref="Z17:Z23" si="25">D17/SUM($C17:$G17)*100</f>
        <v>23.173652694610777</v>
      </c>
      <c r="AA17" s="13">
        <f t="shared" ref="AA17:AA23" si="26">E17/SUM($C17:$G17)*100</f>
        <v>42.215568862275447</v>
      </c>
      <c r="AB17" s="75">
        <f t="shared" ref="AB17:AB23" si="27">F17/SUM($C17:$G17)*100</f>
        <v>3.6526946107784433</v>
      </c>
      <c r="AC17" s="31">
        <f t="shared" ref="AC17:AC23" si="28">G17/SUM($C17:$G17)*100</f>
        <v>21.377245508982035</v>
      </c>
      <c r="AD17" s="38">
        <f t="shared" ref="AD17:AD23" si="29">H17/SUM($H17:$L17)*100</f>
        <v>1.976047904191617</v>
      </c>
      <c r="AE17" s="13">
        <f t="shared" ref="AE17:AE23" si="30">I17/SUM($H17:$L17)*100</f>
        <v>32.634730538922156</v>
      </c>
      <c r="AF17" s="13">
        <f t="shared" ref="AF17:AF23" si="31">J17/SUM($H17:$L17)*100</f>
        <v>39.401197604790418</v>
      </c>
      <c r="AG17" s="75">
        <f t="shared" ref="AG17:AG23" si="32">K17/SUM($H17:$L17)*100</f>
        <v>2.9341317365269464</v>
      </c>
      <c r="AH17" s="39">
        <f t="shared" ref="AH17:AH23" si="33">L17/SUM($H17:$L17)*100</f>
        <v>23.053892215568865</v>
      </c>
      <c r="AI17" s="48">
        <f t="shared" ref="AI17:AI23" si="34">M17/SUM($M17:$Q17)*100</f>
        <v>6.7664670658682633</v>
      </c>
      <c r="AJ17" s="13">
        <f t="shared" ref="AJ17:AJ23" si="35">N17/SUM($M17:$Q17)*100</f>
        <v>29.700598802395213</v>
      </c>
      <c r="AK17" s="13">
        <f t="shared" ref="AK17:AK23" si="36">O17/SUM($M17:$Q17)*100</f>
        <v>39.161676646706589</v>
      </c>
      <c r="AL17" s="75">
        <f t="shared" ref="AL17:AL23" si="37">P17/SUM($M17:$Q17)*100</f>
        <v>4.431137724550898</v>
      </c>
      <c r="AM17" s="49">
        <f t="shared" ref="AM17:AM23" si="38">Q17/SUM($M17:$Q17)*100</f>
        <v>19.940119760479043</v>
      </c>
      <c r="AN17" s="26">
        <f t="shared" ref="AN17:AN23" si="39">R17/SUM($R17:$V17)*100</f>
        <v>2.3353293413173652</v>
      </c>
      <c r="AO17" s="13">
        <f t="shared" ref="AO17:AO23" si="40">S17/SUM($R17:$V17)*100</f>
        <v>22.694610778443113</v>
      </c>
      <c r="AP17" s="13">
        <f t="shared" ref="AP17:AP23" si="41">T17/SUM($R17:$V17)*100</f>
        <v>25.149700598802394</v>
      </c>
      <c r="AQ17" s="13">
        <f t="shared" ref="AQ17:AQ23" si="42">U17/SUM($R17:$V17)*100</f>
        <v>3.293413173652695</v>
      </c>
      <c r="AR17" s="13">
        <f t="shared" ref="AR17:AR23" si="43">V17/SUM($R17:$V17)*100</f>
        <v>46.526946107784433</v>
      </c>
    </row>
    <row r="18" spans="2:44" x14ac:dyDescent="0.25">
      <c r="B18" s="9" t="s">
        <v>24</v>
      </c>
      <c r="C18" s="10">
        <v>28</v>
      </c>
      <c r="D18" s="10">
        <v>110</v>
      </c>
      <c r="E18" s="10">
        <v>300</v>
      </c>
      <c r="F18" s="19">
        <v>27</v>
      </c>
      <c r="G18" s="54">
        <v>154</v>
      </c>
      <c r="H18" s="24">
        <v>5</v>
      </c>
      <c r="I18" s="10">
        <v>153</v>
      </c>
      <c r="J18" s="10">
        <v>270</v>
      </c>
      <c r="K18" s="19">
        <v>22</v>
      </c>
      <c r="L18" s="57">
        <v>169</v>
      </c>
      <c r="M18" s="62">
        <v>40</v>
      </c>
      <c r="N18" s="10">
        <v>170</v>
      </c>
      <c r="O18" s="10">
        <v>232</v>
      </c>
      <c r="P18" s="19">
        <v>21</v>
      </c>
      <c r="Q18" s="63">
        <v>156</v>
      </c>
      <c r="R18" s="51">
        <v>8</v>
      </c>
      <c r="S18" s="10">
        <v>108</v>
      </c>
      <c r="T18" s="10">
        <v>192</v>
      </c>
      <c r="U18" s="10">
        <v>22</v>
      </c>
      <c r="V18" s="10">
        <v>289</v>
      </c>
      <c r="X18" s="9" t="s">
        <v>24</v>
      </c>
      <c r="Y18" s="13">
        <f t="shared" si="24"/>
        <v>4.523424878836833</v>
      </c>
      <c r="Z18" s="13">
        <f t="shared" si="25"/>
        <v>17.77059773828756</v>
      </c>
      <c r="AA18" s="13">
        <f t="shared" si="26"/>
        <v>48.465266558966071</v>
      </c>
      <c r="AB18" s="75">
        <f t="shared" si="27"/>
        <v>4.3618739903069468</v>
      </c>
      <c r="AC18" s="31">
        <f t="shared" si="28"/>
        <v>24.878836833602584</v>
      </c>
      <c r="AD18" s="38">
        <f t="shared" si="29"/>
        <v>0.80775444264943452</v>
      </c>
      <c r="AE18" s="13">
        <f t="shared" si="30"/>
        <v>24.717285945072696</v>
      </c>
      <c r="AF18" s="13">
        <f t="shared" si="31"/>
        <v>43.618739903069468</v>
      </c>
      <c r="AG18" s="75">
        <f t="shared" si="32"/>
        <v>3.5541195476575123</v>
      </c>
      <c r="AH18" s="39">
        <f t="shared" si="33"/>
        <v>27.302100161550889</v>
      </c>
      <c r="AI18" s="48">
        <f t="shared" si="34"/>
        <v>6.4620355411954762</v>
      </c>
      <c r="AJ18" s="13">
        <f t="shared" si="35"/>
        <v>27.463651050080774</v>
      </c>
      <c r="AK18" s="13">
        <f t="shared" si="36"/>
        <v>37.47980613893376</v>
      </c>
      <c r="AL18" s="75">
        <f t="shared" si="37"/>
        <v>3.3925686591276252</v>
      </c>
      <c r="AM18" s="49">
        <f t="shared" si="38"/>
        <v>25.20193861066236</v>
      </c>
      <c r="AN18" s="26">
        <f t="shared" si="39"/>
        <v>1.2924071082390953</v>
      </c>
      <c r="AO18" s="13">
        <f t="shared" si="40"/>
        <v>17.447495961227787</v>
      </c>
      <c r="AP18" s="13">
        <f t="shared" si="41"/>
        <v>31.017770597738288</v>
      </c>
      <c r="AQ18" s="13">
        <f t="shared" si="42"/>
        <v>3.5541195476575123</v>
      </c>
      <c r="AR18" s="13">
        <f t="shared" si="43"/>
        <v>46.688206785137318</v>
      </c>
    </row>
    <row r="19" spans="2:44" x14ac:dyDescent="0.25">
      <c r="B19" s="9" t="s">
        <v>42</v>
      </c>
      <c r="C19" s="10">
        <v>82</v>
      </c>
      <c r="D19" s="10">
        <v>363</v>
      </c>
      <c r="E19" s="10">
        <v>835</v>
      </c>
      <c r="F19" s="19">
        <v>72</v>
      </c>
      <c r="G19" s="54">
        <v>407</v>
      </c>
      <c r="H19" s="24">
        <v>26</v>
      </c>
      <c r="I19" s="10">
        <v>455</v>
      </c>
      <c r="J19" s="10">
        <v>762</v>
      </c>
      <c r="K19" s="19">
        <v>51</v>
      </c>
      <c r="L19" s="57">
        <v>465</v>
      </c>
      <c r="M19" s="62">
        <v>112</v>
      </c>
      <c r="N19" s="10">
        <v>551</v>
      </c>
      <c r="O19" s="10">
        <v>680</v>
      </c>
      <c r="P19" s="19">
        <v>47</v>
      </c>
      <c r="Q19" s="63">
        <v>369</v>
      </c>
      <c r="R19" s="51">
        <v>50</v>
      </c>
      <c r="S19" s="10">
        <v>412</v>
      </c>
      <c r="T19" s="10">
        <v>472</v>
      </c>
      <c r="U19" s="10">
        <v>49</v>
      </c>
      <c r="V19" s="10">
        <v>776</v>
      </c>
      <c r="X19" s="9" t="s">
        <v>42</v>
      </c>
      <c r="Y19" s="13">
        <f t="shared" si="24"/>
        <v>4.6617396247868106</v>
      </c>
      <c r="Z19" s="13">
        <f t="shared" si="25"/>
        <v>20.636725412166005</v>
      </c>
      <c r="AA19" s="13">
        <f t="shared" si="26"/>
        <v>47.470153496304718</v>
      </c>
      <c r="AB19" s="75">
        <f t="shared" si="27"/>
        <v>4.0932347924957364</v>
      </c>
      <c r="AC19" s="31">
        <f t="shared" si="28"/>
        <v>23.13814667424673</v>
      </c>
      <c r="AD19" s="38">
        <f t="shared" si="29"/>
        <v>1.4781125639567936</v>
      </c>
      <c r="AE19" s="13">
        <f t="shared" si="30"/>
        <v>25.866969869243889</v>
      </c>
      <c r="AF19" s="13">
        <f t="shared" si="31"/>
        <v>43.320068220579877</v>
      </c>
      <c r="AG19" s="75">
        <f t="shared" si="32"/>
        <v>2.8993746446844799</v>
      </c>
      <c r="AH19" s="39">
        <f t="shared" si="33"/>
        <v>26.435474701534961</v>
      </c>
      <c r="AI19" s="48">
        <f t="shared" si="34"/>
        <v>6.3672541216600349</v>
      </c>
      <c r="AJ19" s="13">
        <f t="shared" si="35"/>
        <v>31.324616259238201</v>
      </c>
      <c r="AK19" s="13">
        <f t="shared" si="36"/>
        <v>38.658328595793066</v>
      </c>
      <c r="AL19" s="75">
        <f t="shared" si="37"/>
        <v>2.6719727117680501</v>
      </c>
      <c r="AM19" s="49">
        <f t="shared" si="38"/>
        <v>20.977828311540648</v>
      </c>
      <c r="AN19" s="26">
        <f t="shared" si="39"/>
        <v>2.8425241614553722</v>
      </c>
      <c r="AO19" s="13">
        <f t="shared" si="40"/>
        <v>23.422399090392268</v>
      </c>
      <c r="AP19" s="13">
        <f t="shared" si="41"/>
        <v>26.833428084138717</v>
      </c>
      <c r="AQ19" s="13">
        <f t="shared" si="42"/>
        <v>2.785673678226265</v>
      </c>
      <c r="AR19" s="13">
        <f t="shared" si="43"/>
        <v>44.115974985787382</v>
      </c>
    </row>
    <row r="20" spans="2:44" x14ac:dyDescent="0.25">
      <c r="B20" s="9" t="s">
        <v>26</v>
      </c>
      <c r="C20" s="10">
        <v>13</v>
      </c>
      <c r="D20" s="10">
        <v>41</v>
      </c>
      <c r="E20" s="10">
        <v>87</v>
      </c>
      <c r="F20" s="19">
        <v>9</v>
      </c>
      <c r="G20" s="54">
        <v>49</v>
      </c>
      <c r="H20" s="24">
        <v>2</v>
      </c>
      <c r="I20" s="10">
        <v>51</v>
      </c>
      <c r="J20" s="10">
        <v>85</v>
      </c>
      <c r="K20" s="19">
        <v>5</v>
      </c>
      <c r="L20" s="57">
        <v>56</v>
      </c>
      <c r="M20" s="62">
        <v>10</v>
      </c>
      <c r="N20" s="10">
        <v>68</v>
      </c>
      <c r="O20" s="10">
        <v>77</v>
      </c>
      <c r="P20" s="19">
        <v>7</v>
      </c>
      <c r="Q20" s="63">
        <v>37</v>
      </c>
      <c r="R20" s="51">
        <v>5</v>
      </c>
      <c r="S20" s="10">
        <v>57</v>
      </c>
      <c r="T20" s="10">
        <v>45</v>
      </c>
      <c r="U20" s="10">
        <v>5</v>
      </c>
      <c r="V20" s="10">
        <v>87</v>
      </c>
      <c r="X20" s="9" t="s">
        <v>26</v>
      </c>
      <c r="Y20" s="13">
        <f t="shared" si="24"/>
        <v>6.5326633165829149</v>
      </c>
      <c r="Z20" s="13">
        <f t="shared" si="25"/>
        <v>20.603015075376884</v>
      </c>
      <c r="AA20" s="13">
        <f t="shared" si="26"/>
        <v>43.718592964824118</v>
      </c>
      <c r="AB20" s="75">
        <f t="shared" si="27"/>
        <v>4.5226130653266337</v>
      </c>
      <c r="AC20" s="31">
        <f t="shared" si="28"/>
        <v>24.623115577889447</v>
      </c>
      <c r="AD20" s="38">
        <f t="shared" si="29"/>
        <v>1.0050251256281406</v>
      </c>
      <c r="AE20" s="13">
        <f t="shared" si="30"/>
        <v>25.628140703517587</v>
      </c>
      <c r="AF20" s="13">
        <f t="shared" si="31"/>
        <v>42.713567839195981</v>
      </c>
      <c r="AG20" s="75">
        <f t="shared" si="32"/>
        <v>2.512562814070352</v>
      </c>
      <c r="AH20" s="39">
        <f t="shared" si="33"/>
        <v>28.140703517587941</v>
      </c>
      <c r="AI20" s="48">
        <f t="shared" si="34"/>
        <v>5.025125628140704</v>
      </c>
      <c r="AJ20" s="13">
        <f t="shared" si="35"/>
        <v>34.170854271356781</v>
      </c>
      <c r="AK20" s="13">
        <f t="shared" si="36"/>
        <v>38.693467336683419</v>
      </c>
      <c r="AL20" s="75">
        <f t="shared" si="37"/>
        <v>3.5175879396984926</v>
      </c>
      <c r="AM20" s="49">
        <f t="shared" si="38"/>
        <v>18.592964824120603</v>
      </c>
      <c r="AN20" s="26">
        <f t="shared" si="39"/>
        <v>2.512562814070352</v>
      </c>
      <c r="AO20" s="13">
        <f t="shared" si="40"/>
        <v>28.643216080402013</v>
      </c>
      <c r="AP20" s="13">
        <f t="shared" si="41"/>
        <v>22.613065326633166</v>
      </c>
      <c r="AQ20" s="13">
        <f t="shared" si="42"/>
        <v>2.512562814070352</v>
      </c>
      <c r="AR20" s="13">
        <f t="shared" si="43"/>
        <v>43.718592964824118</v>
      </c>
    </row>
    <row r="21" spans="2:44" x14ac:dyDescent="0.25">
      <c r="B21" s="9" t="s">
        <v>27</v>
      </c>
      <c r="C21" s="10">
        <v>27</v>
      </c>
      <c r="D21" s="10">
        <v>91</v>
      </c>
      <c r="E21" s="10">
        <v>88</v>
      </c>
      <c r="F21" s="19">
        <v>7</v>
      </c>
      <c r="G21" s="54">
        <v>127</v>
      </c>
      <c r="H21" s="24">
        <v>13</v>
      </c>
      <c r="I21" s="10">
        <v>117</v>
      </c>
      <c r="J21" s="10">
        <v>66</v>
      </c>
      <c r="K21" s="19">
        <v>7</v>
      </c>
      <c r="L21" s="57">
        <v>137</v>
      </c>
      <c r="M21" s="62">
        <v>39</v>
      </c>
      <c r="N21" s="10">
        <v>141</v>
      </c>
      <c r="O21" s="10">
        <v>51</v>
      </c>
      <c r="P21" s="19">
        <v>4</v>
      </c>
      <c r="Q21" s="63">
        <v>105</v>
      </c>
      <c r="R21" s="51">
        <v>12</v>
      </c>
      <c r="S21" s="10">
        <v>103</v>
      </c>
      <c r="T21" s="10">
        <v>46</v>
      </c>
      <c r="U21" s="10">
        <v>5</v>
      </c>
      <c r="V21" s="10">
        <v>174</v>
      </c>
      <c r="X21" s="9" t="s">
        <v>27</v>
      </c>
      <c r="Y21" s="13">
        <f t="shared" si="24"/>
        <v>7.9411764705882346</v>
      </c>
      <c r="Z21" s="13">
        <f t="shared" si="25"/>
        <v>26.764705882352942</v>
      </c>
      <c r="AA21" s="13">
        <f t="shared" si="26"/>
        <v>25.882352941176475</v>
      </c>
      <c r="AB21" s="75">
        <f t="shared" si="27"/>
        <v>2.0588235294117645</v>
      </c>
      <c r="AC21" s="31">
        <f t="shared" si="28"/>
        <v>37.352941176470587</v>
      </c>
      <c r="AD21" s="38">
        <f t="shared" si="29"/>
        <v>3.8235294117647061</v>
      </c>
      <c r="AE21" s="13">
        <f t="shared" si="30"/>
        <v>34.411764705882355</v>
      </c>
      <c r="AF21" s="13">
        <f t="shared" si="31"/>
        <v>19.411764705882355</v>
      </c>
      <c r="AG21" s="75">
        <f t="shared" si="32"/>
        <v>2.0588235294117645</v>
      </c>
      <c r="AH21" s="39">
        <f t="shared" si="33"/>
        <v>40.294117647058826</v>
      </c>
      <c r="AI21" s="48">
        <f t="shared" si="34"/>
        <v>11.470588235294118</v>
      </c>
      <c r="AJ21" s="13">
        <f t="shared" si="35"/>
        <v>41.470588235294123</v>
      </c>
      <c r="AK21" s="13">
        <f t="shared" si="36"/>
        <v>15</v>
      </c>
      <c r="AL21" s="75">
        <f t="shared" si="37"/>
        <v>1.1764705882352942</v>
      </c>
      <c r="AM21" s="49">
        <f>Q21/SUM($M21:$Q21)*100</f>
        <v>30.882352941176471</v>
      </c>
      <c r="AN21" s="26">
        <f t="shared" si="39"/>
        <v>3.5294117647058822</v>
      </c>
      <c r="AO21" s="13">
        <f t="shared" si="40"/>
        <v>30.294117647058822</v>
      </c>
      <c r="AP21" s="13">
        <f t="shared" si="41"/>
        <v>13.529411764705882</v>
      </c>
      <c r="AQ21" s="13">
        <f t="shared" si="42"/>
        <v>1.4705882352941175</v>
      </c>
      <c r="AR21" s="13">
        <f t="shared" si="43"/>
        <v>51.17647058823529</v>
      </c>
    </row>
    <row r="22" spans="2:44" x14ac:dyDescent="0.25">
      <c r="B22" s="9" t="s">
        <v>28</v>
      </c>
      <c r="C22" s="10">
        <v>7</v>
      </c>
      <c r="D22" s="10">
        <v>44</v>
      </c>
      <c r="E22" s="10">
        <v>116</v>
      </c>
      <c r="F22" s="19">
        <v>11</v>
      </c>
      <c r="G22" s="54">
        <v>52</v>
      </c>
      <c r="H22" s="24">
        <v>2</v>
      </c>
      <c r="I22" s="10">
        <v>59</v>
      </c>
      <c r="J22" s="10">
        <v>107</v>
      </c>
      <c r="K22" s="19">
        <v>7</v>
      </c>
      <c r="L22" s="57">
        <v>55</v>
      </c>
      <c r="M22" s="62">
        <v>22</v>
      </c>
      <c r="N22" s="10">
        <v>87</v>
      </c>
      <c r="O22" s="10">
        <v>77</v>
      </c>
      <c r="P22" s="19">
        <v>3</v>
      </c>
      <c r="Q22" s="63">
        <v>41</v>
      </c>
      <c r="R22" s="51">
        <v>2</v>
      </c>
      <c r="S22" s="10">
        <v>66</v>
      </c>
      <c r="T22" s="10">
        <v>54</v>
      </c>
      <c r="U22" s="10">
        <v>5</v>
      </c>
      <c r="V22" s="10">
        <v>103</v>
      </c>
      <c r="X22" s="9" t="s">
        <v>28</v>
      </c>
      <c r="Y22" s="13">
        <f t="shared" si="24"/>
        <v>3.0434782608695654</v>
      </c>
      <c r="Z22" s="13">
        <f t="shared" si="25"/>
        <v>19.130434782608695</v>
      </c>
      <c r="AA22" s="13">
        <f t="shared" si="26"/>
        <v>50.434782608695649</v>
      </c>
      <c r="AB22" s="75">
        <f t="shared" si="27"/>
        <v>4.7826086956521738</v>
      </c>
      <c r="AC22" s="31">
        <f t="shared" si="28"/>
        <v>22.608695652173914</v>
      </c>
      <c r="AD22" s="38">
        <f t="shared" si="29"/>
        <v>0.86956521739130432</v>
      </c>
      <c r="AE22" s="13">
        <f t="shared" si="30"/>
        <v>25.65217391304348</v>
      </c>
      <c r="AF22" s="13">
        <f t="shared" si="31"/>
        <v>46.521739130434781</v>
      </c>
      <c r="AG22" s="75">
        <f t="shared" si="32"/>
        <v>3.0434782608695654</v>
      </c>
      <c r="AH22" s="39">
        <f t="shared" si="33"/>
        <v>23.913043478260871</v>
      </c>
      <c r="AI22" s="48">
        <f t="shared" si="34"/>
        <v>9.5652173913043477</v>
      </c>
      <c r="AJ22" s="13">
        <f t="shared" si="35"/>
        <v>37.826086956521735</v>
      </c>
      <c r="AK22" s="13">
        <f t="shared" si="36"/>
        <v>33.478260869565219</v>
      </c>
      <c r="AL22" s="75">
        <f t="shared" si="37"/>
        <v>1.3043478260869565</v>
      </c>
      <c r="AM22" s="49">
        <f t="shared" si="38"/>
        <v>17.826086956521738</v>
      </c>
      <c r="AN22" s="26">
        <f t="shared" si="39"/>
        <v>0.86956521739130432</v>
      </c>
      <c r="AO22" s="13">
        <f t="shared" si="40"/>
        <v>28.695652173913043</v>
      </c>
      <c r="AP22" s="13">
        <f t="shared" si="41"/>
        <v>23.478260869565219</v>
      </c>
      <c r="AQ22" s="13">
        <f t="shared" si="42"/>
        <v>2.1739130434782608</v>
      </c>
      <c r="AR22" s="13">
        <f t="shared" si="43"/>
        <v>44.782608695652179</v>
      </c>
    </row>
    <row r="23" spans="2:44" x14ac:dyDescent="0.25">
      <c r="B23" s="9" t="s">
        <v>29</v>
      </c>
      <c r="C23" s="10">
        <v>61</v>
      </c>
      <c r="D23" s="10">
        <v>205</v>
      </c>
      <c r="E23" s="10">
        <v>424</v>
      </c>
      <c r="F23" s="19">
        <v>35</v>
      </c>
      <c r="G23" s="54">
        <v>218</v>
      </c>
      <c r="H23" s="24">
        <v>9</v>
      </c>
      <c r="I23" s="10">
        <v>265</v>
      </c>
      <c r="J23" s="10">
        <v>403</v>
      </c>
      <c r="K23" s="19">
        <v>25</v>
      </c>
      <c r="L23" s="57">
        <v>241</v>
      </c>
      <c r="M23" s="62">
        <v>77</v>
      </c>
      <c r="N23" s="10">
        <v>348</v>
      </c>
      <c r="O23" s="10">
        <v>286</v>
      </c>
      <c r="P23" s="19">
        <v>30</v>
      </c>
      <c r="Q23" s="63">
        <v>202</v>
      </c>
      <c r="R23" s="51">
        <v>32</v>
      </c>
      <c r="S23" s="10">
        <v>226</v>
      </c>
      <c r="T23" s="10">
        <v>217</v>
      </c>
      <c r="U23" s="10">
        <v>24</v>
      </c>
      <c r="V23" s="10">
        <v>444</v>
      </c>
      <c r="X23" s="9" t="s">
        <v>29</v>
      </c>
      <c r="Y23" s="13">
        <f t="shared" si="24"/>
        <v>6.4687168610816537</v>
      </c>
      <c r="Z23" s="13">
        <f t="shared" si="25"/>
        <v>21.739130434782609</v>
      </c>
      <c r="AA23" s="13">
        <f t="shared" si="26"/>
        <v>44.962884411452805</v>
      </c>
      <c r="AB23" s="75">
        <f t="shared" si="27"/>
        <v>3.7115588547189819</v>
      </c>
      <c r="AC23" s="31">
        <f t="shared" si="28"/>
        <v>23.117709437963946</v>
      </c>
      <c r="AD23" s="38">
        <f t="shared" si="29"/>
        <v>0.95440084835630967</v>
      </c>
      <c r="AE23" s="13">
        <f t="shared" si="30"/>
        <v>28.101802757158005</v>
      </c>
      <c r="AF23" s="13">
        <f t="shared" si="31"/>
        <v>42.735949098621425</v>
      </c>
      <c r="AG23" s="75">
        <f t="shared" si="32"/>
        <v>2.6511134676564159</v>
      </c>
      <c r="AH23" s="39">
        <f t="shared" si="33"/>
        <v>25.556733828207847</v>
      </c>
      <c r="AI23" s="48">
        <f t="shared" si="34"/>
        <v>8.1654294803817606</v>
      </c>
      <c r="AJ23" s="13">
        <f t="shared" si="35"/>
        <v>36.903499469777309</v>
      </c>
      <c r="AK23" s="13">
        <f t="shared" si="36"/>
        <v>30.328738069989399</v>
      </c>
      <c r="AL23" s="75">
        <f t="shared" si="37"/>
        <v>3.1813361611876987</v>
      </c>
      <c r="AM23" s="49">
        <f t="shared" si="38"/>
        <v>21.420996818663841</v>
      </c>
      <c r="AN23" s="26">
        <f t="shared" si="39"/>
        <v>3.3934252386002126</v>
      </c>
      <c r="AO23" s="13">
        <f t="shared" si="40"/>
        <v>23.966065747614</v>
      </c>
      <c r="AP23" s="13">
        <f t="shared" si="41"/>
        <v>23.011664899257688</v>
      </c>
      <c r="AQ23" s="13">
        <f t="shared" si="42"/>
        <v>2.5450689289501591</v>
      </c>
      <c r="AR23" s="13">
        <f t="shared" si="43"/>
        <v>47.083775185577942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2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2:14" ht="18" x14ac:dyDescent="0.25">
      <c r="B1" s="1" t="s">
        <v>6</v>
      </c>
    </row>
    <row r="2" spans="2:14" ht="18" x14ac:dyDescent="0.25">
      <c r="B2" s="1" t="s">
        <v>7</v>
      </c>
    </row>
    <row r="3" spans="2:14" x14ac:dyDescent="0.25">
      <c r="B3" s="70" t="s">
        <v>118</v>
      </c>
    </row>
    <row r="4" spans="2:14" ht="18" customHeight="1" x14ac:dyDescent="0.25">
      <c r="B4" s="1" t="s">
        <v>89</v>
      </c>
      <c r="C4" s="1"/>
      <c r="D4" s="1"/>
      <c r="E4" s="1"/>
      <c r="F4" s="1"/>
      <c r="G4" s="1"/>
    </row>
    <row r="5" spans="2:14" ht="4.5" customHeight="1" x14ac:dyDescent="0.25"/>
    <row r="6" spans="2:14" x14ac:dyDescent="0.25">
      <c r="B6" s="16" t="s">
        <v>43</v>
      </c>
      <c r="I6" s="16" t="s">
        <v>41</v>
      </c>
    </row>
    <row r="7" spans="2:14" ht="22.5" x14ac:dyDescent="0.25">
      <c r="B7" s="80" t="s">
        <v>9</v>
      </c>
      <c r="C7" s="80" t="s">
        <v>85</v>
      </c>
      <c r="D7" s="80" t="s">
        <v>86</v>
      </c>
      <c r="E7" s="80" t="s">
        <v>87</v>
      </c>
      <c r="F7" s="80" t="s">
        <v>88</v>
      </c>
      <c r="G7" s="80" t="s">
        <v>48</v>
      </c>
      <c r="I7" s="80" t="s">
        <v>9</v>
      </c>
      <c r="J7" s="80" t="s">
        <v>85</v>
      </c>
      <c r="K7" s="80" t="s">
        <v>86</v>
      </c>
      <c r="L7" s="80" t="s">
        <v>87</v>
      </c>
      <c r="M7" s="80" t="s">
        <v>88</v>
      </c>
      <c r="N7" s="80" t="s">
        <v>48</v>
      </c>
    </row>
    <row r="8" spans="2:14" x14ac:dyDescent="0.25">
      <c r="B8" s="4" t="s">
        <v>0</v>
      </c>
      <c r="C8" s="5"/>
      <c r="D8" s="5"/>
      <c r="E8" s="5"/>
      <c r="F8" s="5"/>
      <c r="G8" s="5"/>
      <c r="I8" s="4" t="s">
        <v>0</v>
      </c>
      <c r="J8" s="5"/>
      <c r="K8" s="5"/>
      <c r="L8" s="5"/>
      <c r="M8" s="5"/>
      <c r="N8" s="5"/>
    </row>
    <row r="9" spans="2:14" x14ac:dyDescent="0.25">
      <c r="B9" s="6" t="s">
        <v>0</v>
      </c>
      <c r="C9" s="7">
        <v>355</v>
      </c>
      <c r="D9" s="7">
        <v>1431</v>
      </c>
      <c r="E9" s="7">
        <v>1008</v>
      </c>
      <c r="F9" s="7">
        <v>941</v>
      </c>
      <c r="G9" s="7">
        <v>2025</v>
      </c>
      <c r="I9" s="6" t="s">
        <v>0</v>
      </c>
      <c r="J9" s="11">
        <f>C9/(C9+D9+E9+F9+G9)*100</f>
        <v>6.1631944444444446</v>
      </c>
      <c r="K9" s="11">
        <f>D9/(D9+E9+F9+G9+C9)*100</f>
        <v>24.84375</v>
      </c>
      <c r="L9" s="11">
        <f>E9/(E9+F9+G9+D9+C9)*100</f>
        <v>17.5</v>
      </c>
      <c r="M9" s="11">
        <f>F9/(F9+G9+E9+D9+C9)*100</f>
        <v>16.336805555555557</v>
      </c>
      <c r="N9" s="11">
        <f>G9/(G9+C9+F9+E9+D9)*100</f>
        <v>35.15625</v>
      </c>
    </row>
    <row r="10" spans="2:14" x14ac:dyDescent="0.25">
      <c r="B10" s="4" t="s">
        <v>18</v>
      </c>
      <c r="C10" s="8"/>
      <c r="D10" s="8"/>
      <c r="E10" s="8"/>
      <c r="F10" s="8"/>
      <c r="G10" s="8"/>
      <c r="I10" s="4" t="s">
        <v>18</v>
      </c>
      <c r="J10" s="12"/>
      <c r="K10" s="12"/>
      <c r="L10" s="12"/>
      <c r="M10" s="12"/>
      <c r="N10" s="12"/>
    </row>
    <row r="11" spans="2:14" x14ac:dyDescent="0.25">
      <c r="B11" s="9" t="s">
        <v>1</v>
      </c>
      <c r="C11" s="10">
        <v>85</v>
      </c>
      <c r="D11" s="10">
        <v>308</v>
      </c>
      <c r="E11" s="10">
        <v>202</v>
      </c>
      <c r="F11" s="10">
        <v>129</v>
      </c>
      <c r="G11" s="10">
        <v>445</v>
      </c>
      <c r="I11" s="9" t="s">
        <v>1</v>
      </c>
      <c r="J11" s="13">
        <f t="shared" ref="J11:J22" si="0">C11/(C11+D11+E11+F11+G11)*100</f>
        <v>7.2711719418306249</v>
      </c>
      <c r="K11" s="13">
        <f t="shared" ref="K11:K22" si="1">D11/(D11+E11+F11+G11+C11)*100</f>
        <v>26.34730538922156</v>
      </c>
      <c r="L11" s="13">
        <f t="shared" ref="L11:L22" si="2">E11/(E11+F11+G11+D11+C11)*100</f>
        <v>17.279726261762189</v>
      </c>
      <c r="M11" s="13">
        <f t="shared" ref="M11:M22" si="3">F11/(F11+G11+E11+D11+C11)*100</f>
        <v>11.035072711719419</v>
      </c>
      <c r="N11" s="13">
        <f>G11/(G11+C11+F11+E11+D11)*100</f>
        <v>38.066723695466209</v>
      </c>
    </row>
    <row r="12" spans="2:14" x14ac:dyDescent="0.25">
      <c r="B12" s="9" t="s">
        <v>19</v>
      </c>
      <c r="C12" s="10">
        <v>163</v>
      </c>
      <c r="D12" s="10">
        <v>580</v>
      </c>
      <c r="E12" s="10">
        <v>378</v>
      </c>
      <c r="F12" s="10">
        <v>244</v>
      </c>
      <c r="G12" s="10">
        <v>710</v>
      </c>
      <c r="I12" s="9" t="s">
        <v>19</v>
      </c>
      <c r="J12" s="13">
        <f t="shared" si="0"/>
        <v>7.8554216867469879</v>
      </c>
      <c r="K12" s="13">
        <f t="shared" si="1"/>
        <v>27.951807228915666</v>
      </c>
      <c r="L12" s="13">
        <f t="shared" si="2"/>
        <v>18.216867469879521</v>
      </c>
      <c r="M12" s="13">
        <f t="shared" si="3"/>
        <v>11.759036144578314</v>
      </c>
      <c r="N12" s="13">
        <f t="shared" ref="N12:N22" si="4">G12/(G12+C12+F12+E12+D12)*100</f>
        <v>34.216867469879517</v>
      </c>
    </row>
    <row r="13" spans="2:14" x14ac:dyDescent="0.25">
      <c r="B13" s="9" t="s">
        <v>20</v>
      </c>
      <c r="C13" s="10">
        <v>81</v>
      </c>
      <c r="D13" s="10">
        <v>422</v>
      </c>
      <c r="E13" s="10">
        <v>295</v>
      </c>
      <c r="F13" s="10">
        <v>315</v>
      </c>
      <c r="G13" s="10">
        <v>589</v>
      </c>
      <c r="I13" s="9" t="s">
        <v>20</v>
      </c>
      <c r="J13" s="13">
        <f t="shared" si="0"/>
        <v>4.759106933019976</v>
      </c>
      <c r="K13" s="13">
        <f t="shared" si="1"/>
        <v>24.794359576968272</v>
      </c>
      <c r="L13" s="13">
        <f t="shared" si="2"/>
        <v>17.332549941245592</v>
      </c>
      <c r="M13" s="13">
        <f t="shared" si="3"/>
        <v>18.507638072855464</v>
      </c>
      <c r="N13" s="13">
        <f t="shared" si="4"/>
        <v>34.606345475910693</v>
      </c>
    </row>
    <row r="14" spans="2:14" x14ac:dyDescent="0.25">
      <c r="B14" s="9" t="s">
        <v>21</v>
      </c>
      <c r="C14" s="10">
        <v>26</v>
      </c>
      <c r="D14" s="10">
        <v>121</v>
      </c>
      <c r="E14" s="10">
        <v>133</v>
      </c>
      <c r="F14" s="10">
        <v>253</v>
      </c>
      <c r="G14" s="10">
        <v>281</v>
      </c>
      <c r="I14" s="9" t="s">
        <v>21</v>
      </c>
      <c r="J14" s="13">
        <f t="shared" si="0"/>
        <v>3.1941031941031941</v>
      </c>
      <c r="K14" s="13">
        <f t="shared" si="1"/>
        <v>14.864864864864865</v>
      </c>
      <c r="L14" s="13">
        <f t="shared" si="2"/>
        <v>16.339066339066338</v>
      </c>
      <c r="M14" s="13">
        <f t="shared" si="3"/>
        <v>31.081081081081081</v>
      </c>
      <c r="N14" s="13">
        <f t="shared" si="4"/>
        <v>34.520884520884522</v>
      </c>
    </row>
    <row r="15" spans="2:14" x14ac:dyDescent="0.25">
      <c r="B15" s="4" t="s">
        <v>22</v>
      </c>
      <c r="C15" s="8"/>
      <c r="D15" s="8"/>
      <c r="E15" s="8"/>
      <c r="F15" s="8"/>
      <c r="G15" s="8"/>
      <c r="I15" s="4" t="s">
        <v>22</v>
      </c>
      <c r="J15" s="12"/>
      <c r="K15" s="12"/>
      <c r="L15" s="12"/>
      <c r="M15" s="12"/>
      <c r="N15" s="12"/>
    </row>
    <row r="16" spans="2:14" x14ac:dyDescent="0.25">
      <c r="B16" s="9" t="s">
        <v>23</v>
      </c>
      <c r="C16" s="10">
        <v>114</v>
      </c>
      <c r="D16" s="10">
        <v>430</v>
      </c>
      <c r="E16" s="10">
        <v>263</v>
      </c>
      <c r="F16" s="10">
        <v>308</v>
      </c>
      <c r="G16" s="10">
        <v>555</v>
      </c>
      <c r="I16" s="9" t="s">
        <v>23</v>
      </c>
      <c r="J16" s="13">
        <f t="shared" si="0"/>
        <v>6.8263473053892216</v>
      </c>
      <c r="K16" s="13">
        <f t="shared" si="1"/>
        <v>25.748502994011975</v>
      </c>
      <c r="L16" s="13">
        <f t="shared" si="2"/>
        <v>15.748502994011975</v>
      </c>
      <c r="M16" s="13">
        <f t="shared" si="3"/>
        <v>18.443113772455089</v>
      </c>
      <c r="N16" s="13">
        <f t="shared" si="4"/>
        <v>33.233532934131738</v>
      </c>
    </row>
    <row r="17" spans="2:14" x14ac:dyDescent="0.25">
      <c r="B17" s="9" t="s">
        <v>24</v>
      </c>
      <c r="C17" s="10">
        <v>36</v>
      </c>
      <c r="D17" s="10">
        <v>149</v>
      </c>
      <c r="E17" s="10">
        <v>122</v>
      </c>
      <c r="F17" s="10">
        <v>100</v>
      </c>
      <c r="G17" s="10">
        <v>212</v>
      </c>
      <c r="I17" s="9" t="s">
        <v>24</v>
      </c>
      <c r="J17" s="13">
        <f t="shared" si="0"/>
        <v>5.8158319870759287</v>
      </c>
      <c r="K17" s="13">
        <f t="shared" si="1"/>
        <v>24.071082390953151</v>
      </c>
      <c r="L17" s="13">
        <f t="shared" si="2"/>
        <v>19.709208400646201</v>
      </c>
      <c r="M17" s="13">
        <f t="shared" si="3"/>
        <v>16.15508885298869</v>
      </c>
      <c r="N17" s="13">
        <f t="shared" si="4"/>
        <v>34.248788368336022</v>
      </c>
    </row>
    <row r="18" spans="2:14" x14ac:dyDescent="0.25">
      <c r="B18" s="9" t="s">
        <v>42</v>
      </c>
      <c r="C18" s="10">
        <v>92</v>
      </c>
      <c r="D18" s="10">
        <v>419</v>
      </c>
      <c r="E18" s="10">
        <v>292</v>
      </c>
      <c r="F18" s="10">
        <v>274</v>
      </c>
      <c r="G18" s="10">
        <v>682</v>
      </c>
      <c r="I18" s="9" t="s">
        <v>42</v>
      </c>
      <c r="J18" s="13">
        <f t="shared" si="0"/>
        <v>5.2302444570778848</v>
      </c>
      <c r="K18" s="13">
        <f t="shared" si="1"/>
        <v>23.820352472996021</v>
      </c>
      <c r="L18" s="13">
        <f t="shared" si="2"/>
        <v>16.600341102899375</v>
      </c>
      <c r="M18" s="13">
        <f t="shared" si="3"/>
        <v>15.577032404775441</v>
      </c>
      <c r="N18" s="13">
        <f t="shared" si="4"/>
        <v>38.772029562251284</v>
      </c>
    </row>
    <row r="19" spans="2:14" x14ac:dyDescent="0.25">
      <c r="B19" s="9" t="s">
        <v>26</v>
      </c>
      <c r="C19" s="10">
        <v>8</v>
      </c>
      <c r="D19" s="10">
        <v>53</v>
      </c>
      <c r="E19" s="10">
        <v>36</v>
      </c>
      <c r="F19" s="10">
        <v>38</v>
      </c>
      <c r="G19" s="10">
        <v>64</v>
      </c>
      <c r="I19" s="9" t="s">
        <v>26</v>
      </c>
      <c r="J19" s="13">
        <f t="shared" si="0"/>
        <v>4.0201005025125625</v>
      </c>
      <c r="K19" s="13">
        <f t="shared" si="1"/>
        <v>26.633165829145728</v>
      </c>
      <c r="L19" s="13">
        <f t="shared" si="2"/>
        <v>18.090452261306535</v>
      </c>
      <c r="M19" s="13">
        <f t="shared" si="3"/>
        <v>19.095477386934672</v>
      </c>
      <c r="N19" s="13">
        <f t="shared" si="4"/>
        <v>32.1608040201005</v>
      </c>
    </row>
    <row r="20" spans="2:14" x14ac:dyDescent="0.25">
      <c r="B20" s="9" t="s">
        <v>27</v>
      </c>
      <c r="C20" s="10">
        <v>46</v>
      </c>
      <c r="D20" s="10">
        <v>100</v>
      </c>
      <c r="E20" s="10">
        <v>61</v>
      </c>
      <c r="F20" s="10">
        <v>18</v>
      </c>
      <c r="G20" s="10">
        <v>115</v>
      </c>
      <c r="I20" s="9" t="s">
        <v>27</v>
      </c>
      <c r="J20" s="13">
        <f t="shared" si="0"/>
        <v>13.529411764705882</v>
      </c>
      <c r="K20" s="13">
        <f t="shared" si="1"/>
        <v>29.411764705882355</v>
      </c>
      <c r="L20" s="13">
        <f t="shared" si="2"/>
        <v>17.941176470588236</v>
      </c>
      <c r="M20" s="13">
        <f t="shared" si="3"/>
        <v>5.2941176470588234</v>
      </c>
      <c r="N20" s="13">
        <f t="shared" si="4"/>
        <v>33.82352941176471</v>
      </c>
    </row>
    <row r="21" spans="2:14" x14ac:dyDescent="0.25">
      <c r="B21" s="9" t="s">
        <v>28</v>
      </c>
      <c r="C21" s="10">
        <v>11</v>
      </c>
      <c r="D21" s="10">
        <v>47</v>
      </c>
      <c r="E21" s="10">
        <v>39</v>
      </c>
      <c r="F21" s="10">
        <v>58</v>
      </c>
      <c r="G21" s="10">
        <v>75</v>
      </c>
      <c r="I21" s="9" t="s">
        <v>28</v>
      </c>
      <c r="J21" s="13">
        <f t="shared" si="0"/>
        <v>4.7826086956521738</v>
      </c>
      <c r="K21" s="13">
        <f t="shared" si="1"/>
        <v>20.434782608695652</v>
      </c>
      <c r="L21" s="13">
        <f t="shared" si="2"/>
        <v>16.956521739130434</v>
      </c>
      <c r="M21" s="13">
        <f t="shared" si="3"/>
        <v>25.217391304347824</v>
      </c>
      <c r="N21" s="13">
        <f t="shared" si="4"/>
        <v>32.608695652173914</v>
      </c>
    </row>
    <row r="22" spans="2:14" x14ac:dyDescent="0.25">
      <c r="B22" s="9" t="s">
        <v>29</v>
      </c>
      <c r="C22" s="10">
        <v>48</v>
      </c>
      <c r="D22" s="10">
        <v>233</v>
      </c>
      <c r="E22" s="10">
        <v>195</v>
      </c>
      <c r="F22" s="10">
        <v>145</v>
      </c>
      <c r="G22" s="10">
        <v>322</v>
      </c>
      <c r="I22" s="9" t="s">
        <v>29</v>
      </c>
      <c r="J22" s="13">
        <f t="shared" si="0"/>
        <v>5.0901378579003183</v>
      </c>
      <c r="K22" s="13">
        <f t="shared" si="1"/>
        <v>24.708377518557796</v>
      </c>
      <c r="L22" s="13">
        <f t="shared" si="2"/>
        <v>20.678685047720041</v>
      </c>
      <c r="M22" s="13">
        <f t="shared" si="3"/>
        <v>15.37645811240721</v>
      </c>
      <c r="N22" s="13">
        <f t="shared" si="4"/>
        <v>34.146341463414636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2:10" ht="18" x14ac:dyDescent="0.25">
      <c r="B1" s="1" t="s">
        <v>6</v>
      </c>
    </row>
    <row r="2" spans="2:10" ht="18" x14ac:dyDescent="0.25">
      <c r="B2" s="1" t="s">
        <v>7</v>
      </c>
    </row>
    <row r="3" spans="2:10" x14ac:dyDescent="0.25">
      <c r="B3" s="70" t="s">
        <v>118</v>
      </c>
    </row>
    <row r="4" spans="2:10" ht="18" customHeight="1" x14ac:dyDescent="0.25">
      <c r="B4" s="1" t="s">
        <v>92</v>
      </c>
      <c r="C4" s="1"/>
      <c r="D4" s="1"/>
      <c r="E4" s="1"/>
    </row>
    <row r="5" spans="2:10" ht="4.5" customHeight="1" x14ac:dyDescent="0.25"/>
    <row r="6" spans="2:10" x14ac:dyDescent="0.25">
      <c r="B6" s="16" t="s">
        <v>43</v>
      </c>
      <c r="G6" s="16" t="s">
        <v>41</v>
      </c>
    </row>
    <row r="7" spans="2:10" ht="22.5" x14ac:dyDescent="0.25">
      <c r="B7" s="3" t="s">
        <v>9</v>
      </c>
      <c r="C7" s="3" t="s">
        <v>90</v>
      </c>
      <c r="D7" s="3" t="s">
        <v>91</v>
      </c>
      <c r="E7" s="3" t="s">
        <v>48</v>
      </c>
      <c r="G7" s="3" t="s">
        <v>9</v>
      </c>
      <c r="H7" s="3" t="s">
        <v>90</v>
      </c>
      <c r="I7" s="3" t="s">
        <v>91</v>
      </c>
      <c r="J7" s="3" t="s">
        <v>48</v>
      </c>
    </row>
    <row r="8" spans="2:10" x14ac:dyDescent="0.25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 x14ac:dyDescent="0.25">
      <c r="B9" s="6" t="s">
        <v>0</v>
      </c>
      <c r="C9" s="7">
        <v>608</v>
      </c>
      <c r="D9" s="7">
        <v>4367</v>
      </c>
      <c r="E9" s="7">
        <v>785</v>
      </c>
      <c r="G9" s="6" t="s">
        <v>0</v>
      </c>
      <c r="H9" s="11">
        <f>C9/(C9+D9+E9)*100</f>
        <v>10.555555555555555</v>
      </c>
      <c r="I9" s="11">
        <f>D9/(D9+E9+C9)*100</f>
        <v>75.815972222222229</v>
      </c>
      <c r="J9" s="11">
        <f>E9/(E9+D9+C9)*100</f>
        <v>13.628472222222221</v>
      </c>
    </row>
    <row r="10" spans="2:10" x14ac:dyDescent="0.25">
      <c r="B10" s="4" t="s">
        <v>18</v>
      </c>
      <c r="C10" s="8"/>
      <c r="D10" s="8"/>
      <c r="E10" s="8"/>
      <c r="G10" s="4" t="s">
        <v>18</v>
      </c>
      <c r="H10" s="12"/>
      <c r="I10" s="12"/>
      <c r="J10" s="12"/>
    </row>
    <row r="11" spans="2:10" x14ac:dyDescent="0.25">
      <c r="B11" s="9" t="s">
        <v>1</v>
      </c>
      <c r="C11" s="10">
        <v>53</v>
      </c>
      <c r="D11" s="10">
        <v>970</v>
      </c>
      <c r="E11" s="10">
        <v>146</v>
      </c>
      <c r="G11" s="9" t="s">
        <v>1</v>
      </c>
      <c r="H11" s="13">
        <f t="shared" ref="H11:H22" si="0">C11/(C11+D11+E11)*100</f>
        <v>4.5337895637296839</v>
      </c>
      <c r="I11" s="13">
        <f t="shared" ref="I11:I22" si="1">D11/(D11+E11+C11)*100</f>
        <v>82.976903336184776</v>
      </c>
      <c r="J11" s="13">
        <f t="shared" ref="J11:J22" si="2">E11/(E11+D11+C11)*100</f>
        <v>12.489307100085544</v>
      </c>
    </row>
    <row r="12" spans="2:10" x14ac:dyDescent="0.25">
      <c r="B12" s="9" t="s">
        <v>19</v>
      </c>
      <c r="C12" s="10">
        <v>206</v>
      </c>
      <c r="D12" s="10">
        <v>1596</v>
      </c>
      <c r="E12" s="10">
        <v>273</v>
      </c>
      <c r="G12" s="9" t="s">
        <v>19</v>
      </c>
      <c r="H12" s="13">
        <f t="shared" si="0"/>
        <v>9.9277108433734931</v>
      </c>
      <c r="I12" s="13">
        <f t="shared" si="1"/>
        <v>76.915662650602414</v>
      </c>
      <c r="J12" s="13">
        <f t="shared" si="2"/>
        <v>13.156626506024097</v>
      </c>
    </row>
    <row r="13" spans="2:10" x14ac:dyDescent="0.25">
      <c r="B13" s="9" t="s">
        <v>20</v>
      </c>
      <c r="C13" s="10">
        <v>207</v>
      </c>
      <c r="D13" s="10">
        <v>1233</v>
      </c>
      <c r="E13" s="10">
        <v>262</v>
      </c>
      <c r="G13" s="9" t="s">
        <v>20</v>
      </c>
      <c r="H13" s="13">
        <f t="shared" si="0"/>
        <v>12.162162162162163</v>
      </c>
      <c r="I13" s="13">
        <f t="shared" si="1"/>
        <v>72.444183313748539</v>
      </c>
      <c r="J13" s="13">
        <f t="shared" si="2"/>
        <v>15.393654524089307</v>
      </c>
    </row>
    <row r="14" spans="2:10" x14ac:dyDescent="0.25">
      <c r="B14" s="9" t="s">
        <v>21</v>
      </c>
      <c r="C14" s="10">
        <v>142</v>
      </c>
      <c r="D14" s="10">
        <v>568</v>
      </c>
      <c r="E14" s="10">
        <v>104</v>
      </c>
      <c r="G14" s="9" t="s">
        <v>21</v>
      </c>
      <c r="H14" s="13">
        <f t="shared" si="0"/>
        <v>17.444717444717444</v>
      </c>
      <c r="I14" s="13">
        <f t="shared" si="1"/>
        <v>69.778869778869776</v>
      </c>
      <c r="J14" s="13">
        <f t="shared" si="2"/>
        <v>12.776412776412776</v>
      </c>
    </row>
    <row r="15" spans="2:10" x14ac:dyDescent="0.25">
      <c r="B15" s="4" t="s">
        <v>22</v>
      </c>
      <c r="C15" s="8"/>
      <c r="D15" s="8"/>
      <c r="E15" s="8"/>
      <c r="G15" s="4" t="s">
        <v>22</v>
      </c>
      <c r="H15" s="8"/>
      <c r="I15" s="8"/>
      <c r="J15" s="8"/>
    </row>
    <row r="16" spans="2:10" x14ac:dyDescent="0.25">
      <c r="B16" s="9" t="s">
        <v>23</v>
      </c>
      <c r="C16" s="10">
        <v>200</v>
      </c>
      <c r="D16" s="10">
        <v>1259</v>
      </c>
      <c r="E16" s="10">
        <v>211</v>
      </c>
      <c r="G16" s="9" t="s">
        <v>23</v>
      </c>
      <c r="H16" s="13">
        <f t="shared" si="0"/>
        <v>11.976047904191617</v>
      </c>
      <c r="I16" s="13">
        <f t="shared" si="1"/>
        <v>75.389221556886227</v>
      </c>
      <c r="J16" s="13">
        <f t="shared" si="2"/>
        <v>12.634730538922156</v>
      </c>
    </row>
    <row r="17" spans="2:10" x14ac:dyDescent="0.25">
      <c r="B17" s="9" t="s">
        <v>24</v>
      </c>
      <c r="C17" s="10">
        <v>36</v>
      </c>
      <c r="D17" s="10">
        <v>501</v>
      </c>
      <c r="E17" s="10">
        <v>82</v>
      </c>
      <c r="G17" s="9" t="s">
        <v>24</v>
      </c>
      <c r="H17" s="13">
        <f t="shared" si="0"/>
        <v>5.8158319870759287</v>
      </c>
      <c r="I17" s="13">
        <f t="shared" si="1"/>
        <v>80.936995153473347</v>
      </c>
      <c r="J17" s="13">
        <f t="shared" si="2"/>
        <v>13.247172859450727</v>
      </c>
    </row>
    <row r="18" spans="2:10" x14ac:dyDescent="0.25">
      <c r="B18" s="9" t="s">
        <v>42</v>
      </c>
      <c r="C18" s="10">
        <v>200</v>
      </c>
      <c r="D18" s="10">
        <v>1330</v>
      </c>
      <c r="E18" s="10">
        <v>229</v>
      </c>
      <c r="G18" s="9" t="s">
        <v>42</v>
      </c>
      <c r="H18" s="13">
        <f t="shared" si="0"/>
        <v>11.370096645821489</v>
      </c>
      <c r="I18" s="13">
        <f t="shared" si="1"/>
        <v>75.61114269471291</v>
      </c>
      <c r="J18" s="13">
        <f t="shared" si="2"/>
        <v>13.018760659465606</v>
      </c>
    </row>
    <row r="19" spans="2:10" x14ac:dyDescent="0.25">
      <c r="B19" s="9" t="s">
        <v>26</v>
      </c>
      <c r="C19" s="10">
        <v>24</v>
      </c>
      <c r="D19" s="10">
        <v>142</v>
      </c>
      <c r="E19" s="10">
        <v>33</v>
      </c>
      <c r="G19" s="9" t="s">
        <v>26</v>
      </c>
      <c r="H19" s="13">
        <f t="shared" si="0"/>
        <v>12.060301507537687</v>
      </c>
      <c r="I19" s="13">
        <f t="shared" si="1"/>
        <v>71.356783919597987</v>
      </c>
      <c r="J19" s="13">
        <f t="shared" si="2"/>
        <v>16.582914572864322</v>
      </c>
    </row>
    <row r="20" spans="2:10" x14ac:dyDescent="0.25">
      <c r="B20" s="9" t="s">
        <v>27</v>
      </c>
      <c r="C20" s="10">
        <v>57</v>
      </c>
      <c r="D20" s="10">
        <v>199</v>
      </c>
      <c r="E20" s="10">
        <v>84</v>
      </c>
      <c r="G20" s="9" t="s">
        <v>27</v>
      </c>
      <c r="H20" s="13">
        <f t="shared" si="0"/>
        <v>16.764705882352938</v>
      </c>
      <c r="I20" s="13">
        <f t="shared" si="1"/>
        <v>58.529411764705884</v>
      </c>
      <c r="J20" s="13">
        <f t="shared" si="2"/>
        <v>24.705882352941178</v>
      </c>
    </row>
    <row r="21" spans="2:10" x14ac:dyDescent="0.25">
      <c r="B21" s="9" t="s">
        <v>28</v>
      </c>
      <c r="C21" s="10">
        <v>14</v>
      </c>
      <c r="D21" s="10">
        <v>190</v>
      </c>
      <c r="E21" s="10">
        <v>26</v>
      </c>
      <c r="G21" s="9" t="s">
        <v>28</v>
      </c>
      <c r="H21" s="13">
        <f t="shared" si="0"/>
        <v>6.0869565217391308</v>
      </c>
      <c r="I21" s="13">
        <f t="shared" si="1"/>
        <v>82.608695652173907</v>
      </c>
      <c r="J21" s="13">
        <f t="shared" si="2"/>
        <v>11.304347826086957</v>
      </c>
    </row>
    <row r="22" spans="2:10" x14ac:dyDescent="0.25">
      <c r="B22" s="9" t="s">
        <v>29</v>
      </c>
      <c r="C22" s="10">
        <v>77</v>
      </c>
      <c r="D22" s="10">
        <v>746</v>
      </c>
      <c r="E22" s="10">
        <v>120</v>
      </c>
      <c r="G22" s="9" t="s">
        <v>29</v>
      </c>
      <c r="H22" s="13">
        <f t="shared" si="0"/>
        <v>8.1654294803817606</v>
      </c>
      <c r="I22" s="13">
        <f t="shared" si="1"/>
        <v>79.109225874867434</v>
      </c>
      <c r="J22" s="13">
        <f t="shared" si="2"/>
        <v>12.725344644750795</v>
      </c>
    </row>
  </sheetData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23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17" width="10.7109375" customWidth="1"/>
    <col min="18" max="18" width="3.42578125" customWidth="1"/>
    <col min="19" max="19" width="27.7109375" customWidth="1"/>
  </cols>
  <sheetData>
    <row r="1" spans="2:34" ht="18" x14ac:dyDescent="0.25">
      <c r="B1" s="1" t="s">
        <v>6</v>
      </c>
    </row>
    <row r="2" spans="2:34" ht="18" x14ac:dyDescent="0.25">
      <c r="B2" s="1" t="s">
        <v>7</v>
      </c>
    </row>
    <row r="3" spans="2:34" x14ac:dyDescent="0.25">
      <c r="B3" s="70" t="s">
        <v>118</v>
      </c>
    </row>
    <row r="4" spans="2:34" ht="18" customHeight="1" x14ac:dyDescent="0.25">
      <c r="B4" s="1" t="s">
        <v>99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34" ht="4.5" customHeight="1" x14ac:dyDescent="0.25"/>
    <row r="6" spans="2:34" x14ac:dyDescent="0.25">
      <c r="B6" s="16" t="s">
        <v>43</v>
      </c>
      <c r="S6" s="16" t="s">
        <v>41</v>
      </c>
    </row>
    <row r="7" spans="2:34" ht="15" customHeight="1" x14ac:dyDescent="0.25">
      <c r="B7" s="98" t="s">
        <v>9</v>
      </c>
      <c r="C7" s="98" t="s">
        <v>93</v>
      </c>
      <c r="D7" s="98"/>
      <c r="E7" s="98"/>
      <c r="F7" s="98"/>
      <c r="G7" s="101"/>
      <c r="H7" s="97" t="s">
        <v>94</v>
      </c>
      <c r="I7" s="98"/>
      <c r="J7" s="98"/>
      <c r="K7" s="98"/>
      <c r="L7" s="102"/>
      <c r="M7" s="105" t="s">
        <v>95</v>
      </c>
      <c r="N7" s="98"/>
      <c r="O7" s="98"/>
      <c r="P7" s="98"/>
      <c r="Q7" s="98"/>
      <c r="S7" s="98" t="s">
        <v>9</v>
      </c>
      <c r="T7" s="98" t="s">
        <v>93</v>
      </c>
      <c r="U7" s="98"/>
      <c r="V7" s="98"/>
      <c r="W7" s="98"/>
      <c r="X7" s="101"/>
      <c r="Y7" s="97" t="s">
        <v>94</v>
      </c>
      <c r="Z7" s="98"/>
      <c r="AA7" s="98"/>
      <c r="AB7" s="98"/>
      <c r="AC7" s="102"/>
      <c r="AD7" s="105" t="s">
        <v>95</v>
      </c>
      <c r="AE7" s="98"/>
      <c r="AF7" s="98"/>
      <c r="AG7" s="98"/>
      <c r="AH7" s="98"/>
    </row>
    <row r="8" spans="2:34" ht="33.75" x14ac:dyDescent="0.25">
      <c r="B8" s="100"/>
      <c r="C8" s="80" t="s">
        <v>96</v>
      </c>
      <c r="D8" s="80" t="s">
        <v>97</v>
      </c>
      <c r="E8" s="80" t="s">
        <v>98</v>
      </c>
      <c r="F8" s="80" t="s">
        <v>48</v>
      </c>
      <c r="G8" s="27" t="s">
        <v>65</v>
      </c>
      <c r="H8" s="20" t="s">
        <v>96</v>
      </c>
      <c r="I8" s="80" t="s">
        <v>97</v>
      </c>
      <c r="J8" s="80" t="s">
        <v>98</v>
      </c>
      <c r="K8" s="80" t="s">
        <v>48</v>
      </c>
      <c r="L8" s="32" t="s">
        <v>65</v>
      </c>
      <c r="M8" s="79" t="s">
        <v>96</v>
      </c>
      <c r="N8" s="80" t="s">
        <v>97</v>
      </c>
      <c r="O8" s="80" t="s">
        <v>98</v>
      </c>
      <c r="P8" s="80" t="s">
        <v>48</v>
      </c>
      <c r="Q8" s="80" t="s">
        <v>65</v>
      </c>
      <c r="S8" s="100"/>
      <c r="T8" s="80" t="s">
        <v>96</v>
      </c>
      <c r="U8" s="80" t="s">
        <v>97</v>
      </c>
      <c r="V8" s="80" t="s">
        <v>98</v>
      </c>
      <c r="W8" s="80" t="s">
        <v>48</v>
      </c>
      <c r="X8" s="27" t="s">
        <v>65</v>
      </c>
      <c r="Y8" s="20" t="s">
        <v>96</v>
      </c>
      <c r="Z8" s="80" t="s">
        <v>97</v>
      </c>
      <c r="AA8" s="80" t="s">
        <v>98</v>
      </c>
      <c r="AB8" s="80" t="s">
        <v>48</v>
      </c>
      <c r="AC8" s="32" t="s">
        <v>65</v>
      </c>
      <c r="AD8" s="79" t="s">
        <v>96</v>
      </c>
      <c r="AE8" s="80" t="s">
        <v>97</v>
      </c>
      <c r="AF8" s="80" t="s">
        <v>98</v>
      </c>
      <c r="AG8" s="80" t="s">
        <v>48</v>
      </c>
      <c r="AH8" s="80" t="s">
        <v>65</v>
      </c>
    </row>
    <row r="9" spans="2:3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5"/>
      <c r="N9" s="5"/>
      <c r="O9" s="5"/>
      <c r="P9" s="5"/>
      <c r="Q9" s="5"/>
      <c r="S9" s="4" t="s">
        <v>0</v>
      </c>
      <c r="T9" s="5"/>
      <c r="U9" s="5"/>
      <c r="V9" s="5"/>
      <c r="W9" s="5"/>
      <c r="X9" s="28"/>
      <c r="Y9" s="21"/>
      <c r="Z9" s="5"/>
      <c r="AA9" s="5"/>
      <c r="AB9" s="5"/>
      <c r="AC9" s="33"/>
      <c r="AD9" s="5"/>
      <c r="AE9" s="5"/>
      <c r="AF9" s="5"/>
      <c r="AG9" s="5"/>
      <c r="AH9" s="5"/>
    </row>
    <row r="10" spans="2:34" x14ac:dyDescent="0.25">
      <c r="B10" s="6" t="s">
        <v>0</v>
      </c>
      <c r="C10" s="7">
        <v>83</v>
      </c>
      <c r="D10" s="7">
        <v>338</v>
      </c>
      <c r="E10" s="7">
        <v>86</v>
      </c>
      <c r="F10" s="7">
        <v>39</v>
      </c>
      <c r="G10" s="52">
        <v>62</v>
      </c>
      <c r="H10" s="22">
        <v>63</v>
      </c>
      <c r="I10" s="7">
        <v>206</v>
      </c>
      <c r="J10" s="7">
        <v>39</v>
      </c>
      <c r="K10" s="7">
        <v>56</v>
      </c>
      <c r="L10" s="55">
        <v>244</v>
      </c>
      <c r="M10" s="50">
        <v>19</v>
      </c>
      <c r="N10" s="7">
        <v>111</v>
      </c>
      <c r="O10" s="7">
        <v>18</v>
      </c>
      <c r="P10" s="7">
        <v>75</v>
      </c>
      <c r="Q10" s="7">
        <v>385</v>
      </c>
      <c r="S10" s="6" t="s">
        <v>0</v>
      </c>
      <c r="T10" s="11">
        <f>C10/(C10+D10+E10+F10+G10)*100</f>
        <v>13.651315789473683</v>
      </c>
      <c r="U10" s="11">
        <f>D10/(D10+E10+F10+G10+C10)*100</f>
        <v>55.592105263157897</v>
      </c>
      <c r="V10" s="11">
        <f>E10/(E10+F10+G10+D10+C10)*100</f>
        <v>14.144736842105262</v>
      </c>
      <c r="W10" s="11">
        <f>F10/(F10+G10+E10+D10+C10)*100</f>
        <v>6.4144736842105265</v>
      </c>
      <c r="X10" s="11">
        <f>G10/(C10+D10+E10+F10+G10)*100</f>
        <v>10.197368421052632</v>
      </c>
      <c r="Y10" s="11">
        <f>H10/(H10+I10+J10+K10+L10)*100</f>
        <v>10.361842105263158</v>
      </c>
      <c r="Z10" s="11">
        <f>I10/(I10+J10+K10+L10+H10)*100</f>
        <v>33.881578947368425</v>
      </c>
      <c r="AA10" s="11">
        <f>J10/(J10+K10+L10+I10+H10)*100</f>
        <v>6.4144736842105265</v>
      </c>
      <c r="AB10" s="11">
        <f>K10/(K10+L10+J10+I10+H10)*100</f>
        <v>9.2105263157894726</v>
      </c>
      <c r="AC10" s="11">
        <f>L10/(H10+I10+J10+K10+L10)*100</f>
        <v>40.131578947368425</v>
      </c>
      <c r="AD10" s="11">
        <f>M10/(M10+N10+O10+P10+Q10)*100</f>
        <v>3.125</v>
      </c>
      <c r="AE10" s="11">
        <f>N10/(N10+O10+P10+Q10+M10)*100</f>
        <v>18.256578947368421</v>
      </c>
      <c r="AF10" s="11">
        <f>O10/(O10+P10+Q10+N10+M10)*100</f>
        <v>2.9605263157894735</v>
      </c>
      <c r="AG10" s="11">
        <f>P10/(P10+Q10+O10+N10+M10)*100</f>
        <v>12.335526315789473</v>
      </c>
      <c r="AH10" s="11">
        <f>Q10/(M10+N10+O10+P10+Q10)*100</f>
        <v>63.32236842105263</v>
      </c>
    </row>
    <row r="11" spans="2:34" x14ac:dyDescent="0.25">
      <c r="B11" s="4" t="s">
        <v>18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8"/>
      <c r="N11" s="8"/>
      <c r="O11" s="8"/>
      <c r="P11" s="8"/>
      <c r="Q11" s="8"/>
      <c r="S11" s="4" t="s">
        <v>18</v>
      </c>
      <c r="T11" s="12"/>
      <c r="U11" s="12"/>
      <c r="V11" s="12"/>
      <c r="W11" s="12"/>
      <c r="X11" s="30"/>
      <c r="Y11" s="36"/>
      <c r="Z11" s="12"/>
      <c r="AA11" s="12"/>
      <c r="AB11" s="12"/>
      <c r="AC11" s="37"/>
      <c r="AD11" s="12"/>
      <c r="AE11" s="12"/>
      <c r="AF11" s="12"/>
      <c r="AG11" s="12"/>
      <c r="AH11" s="12"/>
    </row>
    <row r="12" spans="2:34" x14ac:dyDescent="0.25">
      <c r="B12" s="9" t="s">
        <v>1</v>
      </c>
      <c r="C12" s="10">
        <v>5</v>
      </c>
      <c r="D12" s="10">
        <v>24</v>
      </c>
      <c r="E12" s="10">
        <v>14</v>
      </c>
      <c r="F12" s="10">
        <v>6</v>
      </c>
      <c r="G12" s="54">
        <v>4</v>
      </c>
      <c r="H12" s="24">
        <v>4</v>
      </c>
      <c r="I12" s="10">
        <v>16</v>
      </c>
      <c r="J12" s="10">
        <v>0</v>
      </c>
      <c r="K12" s="10">
        <v>7</v>
      </c>
      <c r="L12" s="57">
        <v>26</v>
      </c>
      <c r="M12" s="51">
        <v>2</v>
      </c>
      <c r="N12" s="10">
        <v>7</v>
      </c>
      <c r="O12" s="10">
        <v>1</v>
      </c>
      <c r="P12" s="10">
        <v>11</v>
      </c>
      <c r="Q12" s="10">
        <v>32</v>
      </c>
      <c r="S12" s="9" t="s">
        <v>1</v>
      </c>
      <c r="T12" s="13">
        <f t="shared" ref="T12:T23" si="0">C12/(C12+D12+E12+F12+G12)*100</f>
        <v>9.433962264150944</v>
      </c>
      <c r="U12" s="13">
        <f t="shared" ref="U12:U23" si="1">D12/(D12+E12+F12+G12+C12)*100</f>
        <v>45.283018867924532</v>
      </c>
      <c r="V12" s="13">
        <f t="shared" ref="V12:V23" si="2">E12/(E12+F12+G12+D12+C12)*100</f>
        <v>26.415094339622641</v>
      </c>
      <c r="W12" s="13">
        <f t="shared" ref="W12:W23" si="3">F12/(F12+G12+E12+D12+C12)*100</f>
        <v>11.320754716981133</v>
      </c>
      <c r="X12" s="31">
        <f t="shared" ref="X12:X23" si="4">G12/(C12+D12+E12+F12+G12)*100</f>
        <v>7.5471698113207548</v>
      </c>
      <c r="Y12" s="38">
        <f t="shared" ref="Y12:Y23" si="5">H12/(H12+I12+J12+K12+L12)*100</f>
        <v>7.5471698113207548</v>
      </c>
      <c r="Z12" s="13">
        <f t="shared" ref="Z12:Z23" si="6">I12/(I12+J12+K12+L12+H12)*100</f>
        <v>30.188679245283019</v>
      </c>
      <c r="AA12" s="13">
        <f t="shared" ref="AA12:AA23" si="7">J12/(J12+K12+L12+I12+H12)*100</f>
        <v>0</v>
      </c>
      <c r="AB12" s="13">
        <f t="shared" ref="AB12:AB23" si="8">K12/(K12+L12+J12+I12+H12)*100</f>
        <v>13.20754716981132</v>
      </c>
      <c r="AC12" s="39">
        <f t="shared" ref="AC12:AC23" si="9">L12/(H12+I12+J12+K12+L12)*100</f>
        <v>49.056603773584904</v>
      </c>
      <c r="AD12" s="26">
        <f t="shared" ref="AD12:AD23" si="10">M12/(M12+N12+O12+P12+Q12)*100</f>
        <v>3.7735849056603774</v>
      </c>
      <c r="AE12" s="13">
        <f t="shared" ref="AE12:AE23" si="11">N12/(N12+O12+P12+Q12+M12)*100</f>
        <v>13.20754716981132</v>
      </c>
      <c r="AF12" s="13">
        <f t="shared" ref="AF12:AF23" si="12">O12/(O12+P12+Q12+N12+M12)*100</f>
        <v>1.8867924528301887</v>
      </c>
      <c r="AG12" s="13">
        <f t="shared" ref="AG12:AG23" si="13">P12/(P12+Q12+O12+N12+M12)*100</f>
        <v>20.754716981132077</v>
      </c>
      <c r="AH12" s="13">
        <f t="shared" ref="AH12:AH23" si="14">Q12/(M12+N12+O12+P12+Q12)*100</f>
        <v>60.377358490566039</v>
      </c>
    </row>
    <row r="13" spans="2:34" x14ac:dyDescent="0.25">
      <c r="B13" s="9" t="s">
        <v>19</v>
      </c>
      <c r="C13" s="10">
        <v>28</v>
      </c>
      <c r="D13" s="10">
        <v>116</v>
      </c>
      <c r="E13" s="10">
        <v>34</v>
      </c>
      <c r="F13" s="10">
        <v>15</v>
      </c>
      <c r="G13" s="54">
        <v>13</v>
      </c>
      <c r="H13" s="24">
        <v>25</v>
      </c>
      <c r="I13" s="10">
        <v>66</v>
      </c>
      <c r="J13" s="10">
        <v>10</v>
      </c>
      <c r="K13" s="10">
        <v>22</v>
      </c>
      <c r="L13" s="57">
        <v>83</v>
      </c>
      <c r="M13" s="51">
        <v>10</v>
      </c>
      <c r="N13" s="10">
        <v>28</v>
      </c>
      <c r="O13" s="10">
        <v>4</v>
      </c>
      <c r="P13" s="10">
        <v>32</v>
      </c>
      <c r="Q13" s="10">
        <v>132</v>
      </c>
      <c r="S13" s="9" t="s">
        <v>19</v>
      </c>
      <c r="T13" s="13">
        <f t="shared" si="0"/>
        <v>13.592233009708737</v>
      </c>
      <c r="U13" s="13">
        <f t="shared" si="1"/>
        <v>56.310679611650485</v>
      </c>
      <c r="V13" s="13">
        <f t="shared" si="2"/>
        <v>16.50485436893204</v>
      </c>
      <c r="W13" s="13">
        <f t="shared" si="3"/>
        <v>7.2815533980582519</v>
      </c>
      <c r="X13" s="31">
        <f t="shared" si="4"/>
        <v>6.3106796116504853</v>
      </c>
      <c r="Y13" s="38">
        <f t="shared" si="5"/>
        <v>12.135922330097088</v>
      </c>
      <c r="Z13" s="13">
        <f t="shared" si="6"/>
        <v>32.038834951456316</v>
      </c>
      <c r="AA13" s="13">
        <f t="shared" si="7"/>
        <v>4.8543689320388346</v>
      </c>
      <c r="AB13" s="13">
        <f t="shared" si="8"/>
        <v>10.679611650485436</v>
      </c>
      <c r="AC13" s="39">
        <f t="shared" si="9"/>
        <v>40.291262135922331</v>
      </c>
      <c r="AD13" s="26">
        <f t="shared" si="10"/>
        <v>4.8543689320388346</v>
      </c>
      <c r="AE13" s="13">
        <f t="shared" si="11"/>
        <v>13.592233009708737</v>
      </c>
      <c r="AF13" s="13">
        <f t="shared" si="12"/>
        <v>1.9417475728155338</v>
      </c>
      <c r="AG13" s="13">
        <f t="shared" si="13"/>
        <v>15.53398058252427</v>
      </c>
      <c r="AH13" s="13">
        <f t="shared" si="14"/>
        <v>64.077669902912632</v>
      </c>
    </row>
    <row r="14" spans="2:34" x14ac:dyDescent="0.25">
      <c r="B14" s="9" t="s">
        <v>20</v>
      </c>
      <c r="C14" s="10">
        <v>34</v>
      </c>
      <c r="D14" s="10">
        <v>120</v>
      </c>
      <c r="E14" s="10">
        <v>29</v>
      </c>
      <c r="F14" s="10">
        <v>13</v>
      </c>
      <c r="G14" s="54">
        <v>11</v>
      </c>
      <c r="H14" s="24">
        <v>21</v>
      </c>
      <c r="I14" s="10">
        <v>80</v>
      </c>
      <c r="J14" s="10">
        <v>15</v>
      </c>
      <c r="K14" s="10">
        <v>17</v>
      </c>
      <c r="L14" s="57">
        <v>74</v>
      </c>
      <c r="M14" s="51">
        <v>6</v>
      </c>
      <c r="N14" s="10">
        <v>36</v>
      </c>
      <c r="O14" s="10">
        <v>7</v>
      </c>
      <c r="P14" s="10">
        <v>20</v>
      </c>
      <c r="Q14" s="10">
        <v>138</v>
      </c>
      <c r="S14" s="9" t="s">
        <v>20</v>
      </c>
      <c r="T14" s="13">
        <f t="shared" si="0"/>
        <v>16.425120772946862</v>
      </c>
      <c r="U14" s="13">
        <f t="shared" si="1"/>
        <v>57.971014492753625</v>
      </c>
      <c r="V14" s="13">
        <f t="shared" si="2"/>
        <v>14.009661835748794</v>
      </c>
      <c r="W14" s="13">
        <f t="shared" si="3"/>
        <v>6.2801932367149762</v>
      </c>
      <c r="X14" s="31">
        <f t="shared" si="4"/>
        <v>5.3140096618357484</v>
      </c>
      <c r="Y14" s="38">
        <f t="shared" si="5"/>
        <v>10.144927536231885</v>
      </c>
      <c r="Z14" s="13">
        <f t="shared" si="6"/>
        <v>38.647342995169083</v>
      </c>
      <c r="AA14" s="13">
        <f t="shared" si="7"/>
        <v>7.2463768115942031</v>
      </c>
      <c r="AB14" s="13">
        <f t="shared" si="8"/>
        <v>8.2125603864734309</v>
      </c>
      <c r="AC14" s="39">
        <f t="shared" si="9"/>
        <v>35.748792270531396</v>
      </c>
      <c r="AD14" s="26">
        <f t="shared" si="10"/>
        <v>2.8985507246376812</v>
      </c>
      <c r="AE14" s="13">
        <f t="shared" si="11"/>
        <v>17.391304347826086</v>
      </c>
      <c r="AF14" s="13">
        <f t="shared" si="12"/>
        <v>3.3816425120772946</v>
      </c>
      <c r="AG14" s="13">
        <f t="shared" si="13"/>
        <v>9.6618357487922708</v>
      </c>
      <c r="AH14" s="13">
        <f t="shared" si="14"/>
        <v>66.666666666666657</v>
      </c>
    </row>
    <row r="15" spans="2:34" x14ac:dyDescent="0.25">
      <c r="B15" s="9" t="s">
        <v>21</v>
      </c>
      <c r="C15" s="10">
        <v>16</v>
      </c>
      <c r="D15" s="10">
        <v>78</v>
      </c>
      <c r="E15" s="10">
        <v>9</v>
      </c>
      <c r="F15" s="10">
        <v>5</v>
      </c>
      <c r="G15" s="54">
        <v>34</v>
      </c>
      <c r="H15" s="24">
        <v>13</v>
      </c>
      <c r="I15" s="10">
        <v>44</v>
      </c>
      <c r="J15" s="10">
        <v>14</v>
      </c>
      <c r="K15" s="10">
        <v>10</v>
      </c>
      <c r="L15" s="57">
        <v>61</v>
      </c>
      <c r="M15" s="51">
        <v>1</v>
      </c>
      <c r="N15" s="10">
        <v>40</v>
      </c>
      <c r="O15" s="10">
        <v>6</v>
      </c>
      <c r="P15" s="10">
        <v>12</v>
      </c>
      <c r="Q15" s="10">
        <v>83</v>
      </c>
      <c r="S15" s="9" t="s">
        <v>21</v>
      </c>
      <c r="T15" s="13">
        <f t="shared" si="0"/>
        <v>11.267605633802818</v>
      </c>
      <c r="U15" s="13">
        <f t="shared" si="1"/>
        <v>54.929577464788736</v>
      </c>
      <c r="V15" s="13">
        <f t="shared" si="2"/>
        <v>6.3380281690140841</v>
      </c>
      <c r="W15" s="13">
        <f t="shared" si="3"/>
        <v>3.5211267605633805</v>
      </c>
      <c r="X15" s="31">
        <f t="shared" si="4"/>
        <v>23.943661971830984</v>
      </c>
      <c r="Y15" s="38">
        <f t="shared" si="5"/>
        <v>9.1549295774647899</v>
      </c>
      <c r="Z15" s="13">
        <f t="shared" si="6"/>
        <v>30.985915492957744</v>
      </c>
      <c r="AA15" s="13">
        <f t="shared" si="7"/>
        <v>9.8591549295774641</v>
      </c>
      <c r="AB15" s="13">
        <f t="shared" si="8"/>
        <v>7.042253521126761</v>
      </c>
      <c r="AC15" s="39">
        <f t="shared" si="9"/>
        <v>42.95774647887324</v>
      </c>
      <c r="AD15" s="26">
        <f t="shared" si="10"/>
        <v>0.70422535211267612</v>
      </c>
      <c r="AE15" s="13">
        <f t="shared" si="11"/>
        <v>28.169014084507044</v>
      </c>
      <c r="AF15" s="13">
        <f t="shared" si="12"/>
        <v>4.225352112676056</v>
      </c>
      <c r="AG15" s="13">
        <f t="shared" si="13"/>
        <v>8.4507042253521121</v>
      </c>
      <c r="AH15" s="13">
        <f t="shared" si="14"/>
        <v>58.450704225352112</v>
      </c>
    </row>
    <row r="16" spans="2:34" x14ac:dyDescent="0.25">
      <c r="B16" s="4" t="s">
        <v>22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8"/>
      <c r="N16" s="8"/>
      <c r="O16" s="8"/>
      <c r="P16" s="8"/>
      <c r="Q16" s="8"/>
      <c r="S16" s="4" t="s">
        <v>22</v>
      </c>
      <c r="T16" s="8"/>
      <c r="U16" s="8"/>
      <c r="V16" s="8"/>
      <c r="W16" s="8"/>
      <c r="X16" s="53"/>
      <c r="Y16" s="23"/>
      <c r="Z16" s="8"/>
      <c r="AA16" s="8"/>
      <c r="AB16" s="8"/>
      <c r="AC16" s="56"/>
      <c r="AD16" s="8"/>
      <c r="AE16" s="8"/>
      <c r="AF16" s="8"/>
      <c r="AG16" s="8"/>
      <c r="AH16" s="8"/>
    </row>
    <row r="17" spans="2:34" x14ac:dyDescent="0.25">
      <c r="B17" s="9" t="s">
        <v>23</v>
      </c>
      <c r="C17" s="10">
        <v>29</v>
      </c>
      <c r="D17" s="10">
        <v>128</v>
      </c>
      <c r="E17" s="10">
        <v>23</v>
      </c>
      <c r="F17" s="10">
        <v>10</v>
      </c>
      <c r="G17" s="54">
        <v>10</v>
      </c>
      <c r="H17" s="24">
        <v>18</v>
      </c>
      <c r="I17" s="10">
        <v>88</v>
      </c>
      <c r="J17" s="10">
        <v>9</v>
      </c>
      <c r="K17" s="10">
        <v>17</v>
      </c>
      <c r="L17" s="57">
        <v>68</v>
      </c>
      <c r="M17" s="51">
        <v>4</v>
      </c>
      <c r="N17" s="10">
        <v>40</v>
      </c>
      <c r="O17" s="10">
        <v>2</v>
      </c>
      <c r="P17" s="10">
        <v>29</v>
      </c>
      <c r="Q17" s="10">
        <v>125</v>
      </c>
      <c r="S17" s="9" t="s">
        <v>23</v>
      </c>
      <c r="T17" s="13">
        <f t="shared" si="0"/>
        <v>14.499999999999998</v>
      </c>
      <c r="U17" s="13">
        <f t="shared" si="1"/>
        <v>64</v>
      </c>
      <c r="V17" s="13">
        <f t="shared" si="2"/>
        <v>11.5</v>
      </c>
      <c r="W17" s="13">
        <f t="shared" si="3"/>
        <v>5</v>
      </c>
      <c r="X17" s="31">
        <f t="shared" si="4"/>
        <v>5</v>
      </c>
      <c r="Y17" s="38">
        <f t="shared" si="5"/>
        <v>9</v>
      </c>
      <c r="Z17" s="13">
        <f t="shared" si="6"/>
        <v>44</v>
      </c>
      <c r="AA17" s="13">
        <f t="shared" si="7"/>
        <v>4.5</v>
      </c>
      <c r="AB17" s="13">
        <f t="shared" si="8"/>
        <v>8.5</v>
      </c>
      <c r="AC17" s="39">
        <f t="shared" si="9"/>
        <v>34</v>
      </c>
      <c r="AD17" s="26">
        <f t="shared" si="10"/>
        <v>2</v>
      </c>
      <c r="AE17" s="13">
        <f t="shared" si="11"/>
        <v>20</v>
      </c>
      <c r="AF17" s="13">
        <f t="shared" si="12"/>
        <v>1</v>
      </c>
      <c r="AG17" s="13">
        <f t="shared" si="13"/>
        <v>14.499999999999998</v>
      </c>
      <c r="AH17" s="13">
        <f t="shared" si="14"/>
        <v>62.5</v>
      </c>
    </row>
    <row r="18" spans="2:34" x14ac:dyDescent="0.25">
      <c r="B18" s="9" t="s">
        <v>24</v>
      </c>
      <c r="C18" s="10">
        <v>6</v>
      </c>
      <c r="D18" s="10">
        <v>16</v>
      </c>
      <c r="E18" s="10">
        <v>8</v>
      </c>
      <c r="F18" s="10">
        <v>2</v>
      </c>
      <c r="G18" s="54">
        <v>4</v>
      </c>
      <c r="H18" s="24">
        <v>1</v>
      </c>
      <c r="I18" s="10">
        <v>12</v>
      </c>
      <c r="J18" s="10">
        <v>2</v>
      </c>
      <c r="K18" s="10">
        <v>4</v>
      </c>
      <c r="L18" s="57">
        <v>17</v>
      </c>
      <c r="M18" s="51">
        <v>1</v>
      </c>
      <c r="N18" s="10">
        <v>4</v>
      </c>
      <c r="O18" s="10">
        <v>2</v>
      </c>
      <c r="P18" s="10">
        <v>5</v>
      </c>
      <c r="Q18" s="10">
        <v>24</v>
      </c>
      <c r="S18" s="9" t="s">
        <v>24</v>
      </c>
      <c r="T18" s="13">
        <f t="shared" si="0"/>
        <v>16.666666666666664</v>
      </c>
      <c r="U18" s="13">
        <f t="shared" si="1"/>
        <v>44.444444444444443</v>
      </c>
      <c r="V18" s="13">
        <f t="shared" si="2"/>
        <v>22.222222222222221</v>
      </c>
      <c r="W18" s="13">
        <f t="shared" si="3"/>
        <v>5.5555555555555554</v>
      </c>
      <c r="X18" s="31">
        <f t="shared" si="4"/>
        <v>11.111111111111111</v>
      </c>
      <c r="Y18" s="38">
        <f t="shared" si="5"/>
        <v>2.7777777777777777</v>
      </c>
      <c r="Z18" s="13">
        <f t="shared" si="6"/>
        <v>33.333333333333329</v>
      </c>
      <c r="AA18" s="13">
        <f t="shared" si="7"/>
        <v>5.5555555555555554</v>
      </c>
      <c r="AB18" s="13">
        <f t="shared" si="8"/>
        <v>11.111111111111111</v>
      </c>
      <c r="AC18" s="39">
        <f t="shared" si="9"/>
        <v>47.222222222222221</v>
      </c>
      <c r="AD18" s="26">
        <f t="shared" si="10"/>
        <v>2.7777777777777777</v>
      </c>
      <c r="AE18" s="13">
        <f t="shared" si="11"/>
        <v>11.111111111111111</v>
      </c>
      <c r="AF18" s="13">
        <f t="shared" si="12"/>
        <v>5.5555555555555554</v>
      </c>
      <c r="AG18" s="13">
        <f t="shared" si="13"/>
        <v>13.888888888888889</v>
      </c>
      <c r="AH18" s="13">
        <f t="shared" si="14"/>
        <v>66.666666666666657</v>
      </c>
    </row>
    <row r="19" spans="2:34" x14ac:dyDescent="0.25">
      <c r="B19" s="9" t="s">
        <v>42</v>
      </c>
      <c r="C19" s="10">
        <v>24</v>
      </c>
      <c r="D19" s="10">
        <v>110</v>
      </c>
      <c r="E19" s="10">
        <v>23</v>
      </c>
      <c r="F19" s="10">
        <v>9</v>
      </c>
      <c r="G19" s="54">
        <v>34</v>
      </c>
      <c r="H19" s="24">
        <v>26</v>
      </c>
      <c r="I19" s="10">
        <v>61</v>
      </c>
      <c r="J19" s="10">
        <v>12</v>
      </c>
      <c r="K19" s="10">
        <v>23</v>
      </c>
      <c r="L19" s="57">
        <v>78</v>
      </c>
      <c r="M19" s="51">
        <v>6</v>
      </c>
      <c r="N19" s="10">
        <v>42</v>
      </c>
      <c r="O19" s="10">
        <v>5</v>
      </c>
      <c r="P19" s="10">
        <v>24</v>
      </c>
      <c r="Q19" s="10">
        <v>123</v>
      </c>
      <c r="S19" s="9" t="s">
        <v>42</v>
      </c>
      <c r="T19" s="13">
        <f t="shared" si="0"/>
        <v>12</v>
      </c>
      <c r="U19" s="13">
        <f t="shared" si="1"/>
        <v>55.000000000000007</v>
      </c>
      <c r="V19" s="13">
        <f t="shared" si="2"/>
        <v>11.5</v>
      </c>
      <c r="W19" s="13">
        <f t="shared" si="3"/>
        <v>4.5</v>
      </c>
      <c r="X19" s="31">
        <f t="shared" si="4"/>
        <v>17</v>
      </c>
      <c r="Y19" s="38">
        <f t="shared" si="5"/>
        <v>13</v>
      </c>
      <c r="Z19" s="13">
        <f t="shared" si="6"/>
        <v>30.5</v>
      </c>
      <c r="AA19" s="13">
        <f t="shared" si="7"/>
        <v>6</v>
      </c>
      <c r="AB19" s="13">
        <f t="shared" si="8"/>
        <v>11.5</v>
      </c>
      <c r="AC19" s="39">
        <f t="shared" si="9"/>
        <v>39</v>
      </c>
      <c r="AD19" s="26">
        <f t="shared" si="10"/>
        <v>3</v>
      </c>
      <c r="AE19" s="13">
        <f t="shared" si="11"/>
        <v>21</v>
      </c>
      <c r="AF19" s="13">
        <f t="shared" si="12"/>
        <v>2.5</v>
      </c>
      <c r="AG19" s="13">
        <f t="shared" si="13"/>
        <v>12</v>
      </c>
      <c r="AH19" s="13">
        <f t="shared" si="14"/>
        <v>61.5</v>
      </c>
    </row>
    <row r="20" spans="2:34" x14ac:dyDescent="0.25">
      <c r="B20" s="9" t="s">
        <v>26</v>
      </c>
      <c r="C20" s="10">
        <v>3</v>
      </c>
      <c r="D20" s="10">
        <v>13</v>
      </c>
      <c r="E20" s="10">
        <v>4</v>
      </c>
      <c r="F20" s="10">
        <v>0</v>
      </c>
      <c r="G20" s="54">
        <v>4</v>
      </c>
      <c r="H20" s="24">
        <v>1</v>
      </c>
      <c r="I20" s="10">
        <v>9</v>
      </c>
      <c r="J20" s="10">
        <v>1</v>
      </c>
      <c r="K20" s="10">
        <v>1</v>
      </c>
      <c r="L20" s="57">
        <v>12</v>
      </c>
      <c r="M20" s="51">
        <v>0</v>
      </c>
      <c r="N20" s="10">
        <v>5</v>
      </c>
      <c r="O20" s="10">
        <v>0</v>
      </c>
      <c r="P20" s="10">
        <v>1</v>
      </c>
      <c r="Q20" s="10">
        <v>18</v>
      </c>
      <c r="S20" s="9" t="s">
        <v>26</v>
      </c>
      <c r="T20" s="13">
        <f t="shared" si="0"/>
        <v>12.5</v>
      </c>
      <c r="U20" s="13">
        <f t="shared" si="1"/>
        <v>54.166666666666664</v>
      </c>
      <c r="V20" s="13">
        <f t="shared" si="2"/>
        <v>16.666666666666664</v>
      </c>
      <c r="W20" s="13">
        <f t="shared" si="3"/>
        <v>0</v>
      </c>
      <c r="X20" s="31">
        <f t="shared" si="4"/>
        <v>16.666666666666664</v>
      </c>
      <c r="Y20" s="38">
        <f t="shared" si="5"/>
        <v>4.1666666666666661</v>
      </c>
      <c r="Z20" s="13">
        <f t="shared" si="6"/>
        <v>37.5</v>
      </c>
      <c r="AA20" s="13">
        <f t="shared" si="7"/>
        <v>4.1666666666666661</v>
      </c>
      <c r="AB20" s="13">
        <f t="shared" si="8"/>
        <v>4.1666666666666661</v>
      </c>
      <c r="AC20" s="39">
        <f t="shared" si="9"/>
        <v>50</v>
      </c>
      <c r="AD20" s="26">
        <f t="shared" si="10"/>
        <v>0</v>
      </c>
      <c r="AE20" s="13">
        <f t="shared" si="11"/>
        <v>20.833333333333336</v>
      </c>
      <c r="AF20" s="13">
        <f t="shared" si="12"/>
        <v>0</v>
      </c>
      <c r="AG20" s="13">
        <f t="shared" si="13"/>
        <v>4.1666666666666661</v>
      </c>
      <c r="AH20" s="13">
        <f t="shared" si="14"/>
        <v>75</v>
      </c>
    </row>
    <row r="21" spans="2:34" x14ac:dyDescent="0.25">
      <c r="B21" s="9" t="s">
        <v>27</v>
      </c>
      <c r="C21" s="10">
        <v>10</v>
      </c>
      <c r="D21" s="10">
        <v>17</v>
      </c>
      <c r="E21" s="10">
        <v>18</v>
      </c>
      <c r="F21" s="10">
        <v>7</v>
      </c>
      <c r="G21" s="54">
        <v>5</v>
      </c>
      <c r="H21" s="24">
        <v>8</v>
      </c>
      <c r="I21" s="10">
        <v>11</v>
      </c>
      <c r="J21" s="10">
        <v>11</v>
      </c>
      <c r="K21" s="10">
        <v>7</v>
      </c>
      <c r="L21" s="57">
        <v>20</v>
      </c>
      <c r="M21" s="51">
        <v>5</v>
      </c>
      <c r="N21" s="10">
        <v>4</v>
      </c>
      <c r="O21" s="10">
        <v>8</v>
      </c>
      <c r="P21" s="10">
        <v>7</v>
      </c>
      <c r="Q21" s="10">
        <v>33</v>
      </c>
      <c r="S21" s="9" t="s">
        <v>27</v>
      </c>
      <c r="T21" s="13">
        <f t="shared" si="0"/>
        <v>17.543859649122805</v>
      </c>
      <c r="U21" s="13">
        <f t="shared" si="1"/>
        <v>29.82456140350877</v>
      </c>
      <c r="V21" s="13">
        <f t="shared" si="2"/>
        <v>31.578947368421051</v>
      </c>
      <c r="W21" s="13">
        <f t="shared" si="3"/>
        <v>12.280701754385964</v>
      </c>
      <c r="X21" s="31">
        <f t="shared" si="4"/>
        <v>8.7719298245614024</v>
      </c>
      <c r="Y21" s="38">
        <f t="shared" si="5"/>
        <v>14.035087719298245</v>
      </c>
      <c r="Z21" s="13">
        <f t="shared" si="6"/>
        <v>19.298245614035086</v>
      </c>
      <c r="AA21" s="13">
        <f t="shared" si="7"/>
        <v>19.298245614035086</v>
      </c>
      <c r="AB21" s="13">
        <f t="shared" si="8"/>
        <v>12.280701754385964</v>
      </c>
      <c r="AC21" s="39">
        <f t="shared" si="9"/>
        <v>35.087719298245609</v>
      </c>
      <c r="AD21" s="26">
        <f t="shared" si="10"/>
        <v>8.7719298245614024</v>
      </c>
      <c r="AE21" s="13">
        <f t="shared" si="11"/>
        <v>7.0175438596491224</v>
      </c>
      <c r="AF21" s="13">
        <f t="shared" si="12"/>
        <v>14.035087719298245</v>
      </c>
      <c r="AG21" s="13">
        <f t="shared" si="13"/>
        <v>12.280701754385964</v>
      </c>
      <c r="AH21" s="13">
        <f t="shared" si="14"/>
        <v>57.894736842105267</v>
      </c>
    </row>
    <row r="22" spans="2:34" x14ac:dyDescent="0.25">
      <c r="B22" s="9" t="s">
        <v>28</v>
      </c>
      <c r="C22" s="10">
        <v>0</v>
      </c>
      <c r="D22" s="10">
        <v>5</v>
      </c>
      <c r="E22" s="10">
        <v>5</v>
      </c>
      <c r="F22" s="10">
        <v>2</v>
      </c>
      <c r="G22" s="54">
        <v>2</v>
      </c>
      <c r="H22" s="24">
        <v>1</v>
      </c>
      <c r="I22" s="10">
        <v>2</v>
      </c>
      <c r="J22" s="10">
        <v>1</v>
      </c>
      <c r="K22" s="10">
        <v>0</v>
      </c>
      <c r="L22" s="57">
        <v>10</v>
      </c>
      <c r="M22" s="51">
        <v>1</v>
      </c>
      <c r="N22" s="10">
        <v>0</v>
      </c>
      <c r="O22" s="10">
        <v>0</v>
      </c>
      <c r="P22" s="10">
        <v>1</v>
      </c>
      <c r="Q22" s="10">
        <v>12</v>
      </c>
      <c r="S22" s="9" t="s">
        <v>28</v>
      </c>
      <c r="T22" s="13">
        <f t="shared" si="0"/>
        <v>0</v>
      </c>
      <c r="U22" s="13">
        <f t="shared" si="1"/>
        <v>35.714285714285715</v>
      </c>
      <c r="V22" s="13">
        <f t="shared" si="2"/>
        <v>35.714285714285715</v>
      </c>
      <c r="W22" s="13">
        <f t="shared" si="3"/>
        <v>14.285714285714285</v>
      </c>
      <c r="X22" s="31">
        <f t="shared" si="4"/>
        <v>14.285714285714285</v>
      </c>
      <c r="Y22" s="38">
        <f t="shared" si="5"/>
        <v>7.1428571428571423</v>
      </c>
      <c r="Z22" s="13">
        <f t="shared" si="6"/>
        <v>14.285714285714285</v>
      </c>
      <c r="AA22" s="13">
        <f t="shared" si="7"/>
        <v>7.1428571428571423</v>
      </c>
      <c r="AB22" s="13">
        <f t="shared" si="8"/>
        <v>0</v>
      </c>
      <c r="AC22" s="39">
        <f t="shared" si="9"/>
        <v>71.428571428571431</v>
      </c>
      <c r="AD22" s="26">
        <f t="shared" si="10"/>
        <v>7.1428571428571423</v>
      </c>
      <c r="AE22" s="13">
        <f t="shared" si="11"/>
        <v>0</v>
      </c>
      <c r="AF22" s="13">
        <f t="shared" si="12"/>
        <v>0</v>
      </c>
      <c r="AG22" s="13">
        <f t="shared" si="13"/>
        <v>7.1428571428571423</v>
      </c>
      <c r="AH22" s="13">
        <f t="shared" si="14"/>
        <v>85.714285714285708</v>
      </c>
    </row>
    <row r="23" spans="2:34" x14ac:dyDescent="0.25">
      <c r="B23" s="9" t="s">
        <v>29</v>
      </c>
      <c r="C23" s="10">
        <v>11</v>
      </c>
      <c r="D23" s="10">
        <v>49</v>
      </c>
      <c r="E23" s="10">
        <v>5</v>
      </c>
      <c r="F23" s="10">
        <v>9</v>
      </c>
      <c r="G23" s="54">
        <v>3</v>
      </c>
      <c r="H23" s="24">
        <v>8</v>
      </c>
      <c r="I23" s="10">
        <v>23</v>
      </c>
      <c r="J23" s="10">
        <v>3</v>
      </c>
      <c r="K23" s="10">
        <v>4</v>
      </c>
      <c r="L23" s="57">
        <v>39</v>
      </c>
      <c r="M23" s="51">
        <v>2</v>
      </c>
      <c r="N23" s="10">
        <v>16</v>
      </c>
      <c r="O23" s="10">
        <v>1</v>
      </c>
      <c r="P23" s="10">
        <v>8</v>
      </c>
      <c r="Q23" s="10">
        <v>50</v>
      </c>
      <c r="S23" s="9" t="s">
        <v>29</v>
      </c>
      <c r="T23" s="13">
        <f t="shared" si="0"/>
        <v>14.285714285714285</v>
      </c>
      <c r="U23" s="13">
        <f t="shared" si="1"/>
        <v>63.636363636363633</v>
      </c>
      <c r="V23" s="13">
        <f t="shared" si="2"/>
        <v>6.4935064935064926</v>
      </c>
      <c r="W23" s="13">
        <f t="shared" si="3"/>
        <v>11.688311688311687</v>
      </c>
      <c r="X23" s="31">
        <f t="shared" si="4"/>
        <v>3.8961038961038961</v>
      </c>
      <c r="Y23" s="38">
        <f t="shared" si="5"/>
        <v>10.38961038961039</v>
      </c>
      <c r="Z23" s="13">
        <f t="shared" si="6"/>
        <v>29.870129870129869</v>
      </c>
      <c r="AA23" s="13">
        <f t="shared" si="7"/>
        <v>3.8961038961038961</v>
      </c>
      <c r="AB23" s="13">
        <f t="shared" si="8"/>
        <v>5.1948051948051948</v>
      </c>
      <c r="AC23" s="39">
        <f t="shared" si="9"/>
        <v>50.649350649350644</v>
      </c>
      <c r="AD23" s="26">
        <f t="shared" si="10"/>
        <v>2.5974025974025974</v>
      </c>
      <c r="AE23" s="13">
        <f t="shared" si="11"/>
        <v>20.779220779220779</v>
      </c>
      <c r="AF23" s="13">
        <f t="shared" si="12"/>
        <v>1.2987012987012987</v>
      </c>
      <c r="AG23" s="13">
        <f t="shared" si="13"/>
        <v>10.38961038961039</v>
      </c>
      <c r="AH23" s="13">
        <f t="shared" si="14"/>
        <v>64.935064935064929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3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2:12" ht="18" x14ac:dyDescent="0.25">
      <c r="B1" s="1" t="s">
        <v>6</v>
      </c>
    </row>
    <row r="2" spans="2:12" ht="18" x14ac:dyDescent="0.25">
      <c r="B2" s="1" t="s">
        <v>7</v>
      </c>
    </row>
    <row r="3" spans="2:12" x14ac:dyDescent="0.25">
      <c r="B3" s="70" t="s">
        <v>118</v>
      </c>
    </row>
    <row r="4" spans="2:12" ht="18" customHeight="1" x14ac:dyDescent="0.25">
      <c r="B4" s="1" t="s">
        <v>105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43</v>
      </c>
      <c r="H6" s="16" t="s">
        <v>41</v>
      </c>
    </row>
    <row r="7" spans="2:12" ht="15" customHeight="1" x14ac:dyDescent="0.25">
      <c r="B7" s="98" t="s">
        <v>9</v>
      </c>
      <c r="C7" s="98" t="s">
        <v>100</v>
      </c>
      <c r="D7" s="98"/>
      <c r="E7" s="98"/>
      <c r="F7" s="98"/>
      <c r="H7" s="98" t="s">
        <v>9</v>
      </c>
      <c r="I7" s="98" t="s">
        <v>100</v>
      </c>
      <c r="J7" s="98"/>
      <c r="K7" s="98"/>
      <c r="L7" s="98"/>
    </row>
    <row r="8" spans="2:12" ht="33.75" x14ac:dyDescent="0.25">
      <c r="B8" s="100"/>
      <c r="C8" s="80" t="s">
        <v>101</v>
      </c>
      <c r="D8" s="80" t="s">
        <v>102</v>
      </c>
      <c r="E8" s="80" t="s">
        <v>103</v>
      </c>
      <c r="F8" s="80" t="s">
        <v>104</v>
      </c>
      <c r="H8" s="100"/>
      <c r="I8" s="80" t="s">
        <v>101</v>
      </c>
      <c r="J8" s="80" t="s">
        <v>102</v>
      </c>
      <c r="K8" s="80" t="s">
        <v>103</v>
      </c>
      <c r="L8" s="80" t="s">
        <v>104</v>
      </c>
    </row>
    <row r="9" spans="2:12" x14ac:dyDescent="0.25">
      <c r="B9" s="4" t="s">
        <v>0</v>
      </c>
      <c r="C9" s="5"/>
      <c r="D9" s="5"/>
      <c r="E9" s="5"/>
      <c r="F9" s="5"/>
      <c r="H9" s="4" t="s">
        <v>0</v>
      </c>
      <c r="I9" s="5"/>
      <c r="J9" s="5"/>
      <c r="K9" s="5"/>
      <c r="L9" s="5"/>
    </row>
    <row r="10" spans="2:12" x14ac:dyDescent="0.25">
      <c r="B10" s="6" t="s">
        <v>0</v>
      </c>
      <c r="C10" s="7">
        <v>3321</v>
      </c>
      <c r="D10" s="7">
        <v>242</v>
      </c>
      <c r="E10" s="7">
        <v>158</v>
      </c>
      <c r="F10" s="7">
        <v>646</v>
      </c>
      <c r="H10" s="6" t="s">
        <v>0</v>
      </c>
      <c r="I10" s="11">
        <f>C10/(C10+D10+E10+F10)*100</f>
        <v>76.047629951912072</v>
      </c>
      <c r="J10" s="11">
        <f>D10/(D10+E10+F10+C10)*100</f>
        <v>5.5415617128463479</v>
      </c>
      <c r="K10" s="11">
        <f>E10/(E10+F10+D10+C10)*100</f>
        <v>3.618044424089764</v>
      </c>
      <c r="L10" s="11">
        <f>F10/(F10+E10+D10+C10)*100</f>
        <v>14.792763911151821</v>
      </c>
    </row>
    <row r="11" spans="2:12" x14ac:dyDescent="0.25">
      <c r="B11" s="4" t="s">
        <v>18</v>
      </c>
      <c r="C11" s="8"/>
      <c r="D11" s="8"/>
      <c r="E11" s="8"/>
      <c r="F11" s="8"/>
      <c r="H11" s="4" t="s">
        <v>18</v>
      </c>
      <c r="I11" s="12"/>
      <c r="J11" s="12"/>
      <c r="K11" s="12"/>
      <c r="L11" s="12"/>
    </row>
    <row r="12" spans="2:12" x14ac:dyDescent="0.25">
      <c r="B12" s="9" t="s">
        <v>1</v>
      </c>
      <c r="C12" s="10">
        <v>714</v>
      </c>
      <c r="D12" s="10">
        <v>88</v>
      </c>
      <c r="E12" s="10">
        <v>26</v>
      </c>
      <c r="F12" s="10">
        <v>142</v>
      </c>
      <c r="H12" s="9" t="s">
        <v>1</v>
      </c>
      <c r="I12" s="13">
        <f t="shared" ref="I12:I23" si="0">C12/(C12+D12+E12+F12)*100</f>
        <v>73.608247422680421</v>
      </c>
      <c r="J12" s="13">
        <f t="shared" ref="J12:J23" si="1">D12/(D12+E12+F12+C12)*100</f>
        <v>9.072164948453608</v>
      </c>
      <c r="K12" s="13">
        <f t="shared" ref="K12:K23" si="2">E12/(E12+F12+D12+C12)*100</f>
        <v>2.6804123711340204</v>
      </c>
      <c r="L12" s="13">
        <f t="shared" ref="L12:L23" si="3">F12/(F12+E12+D12+C12)*100</f>
        <v>14.63917525773196</v>
      </c>
    </row>
    <row r="13" spans="2:12" x14ac:dyDescent="0.25">
      <c r="B13" s="9" t="s">
        <v>19</v>
      </c>
      <c r="C13" s="10">
        <v>1219</v>
      </c>
      <c r="D13" s="10">
        <v>106</v>
      </c>
      <c r="E13" s="10">
        <v>55</v>
      </c>
      <c r="F13" s="10">
        <v>216</v>
      </c>
      <c r="H13" s="9" t="s">
        <v>19</v>
      </c>
      <c r="I13" s="13">
        <f t="shared" si="0"/>
        <v>76.378446115288227</v>
      </c>
      <c r="J13" s="13">
        <f t="shared" si="1"/>
        <v>6.6416040100250626</v>
      </c>
      <c r="K13" s="13">
        <f t="shared" si="2"/>
        <v>3.4461152882205512</v>
      </c>
      <c r="L13" s="13">
        <f t="shared" si="3"/>
        <v>13.533834586466165</v>
      </c>
    </row>
    <row r="14" spans="2:12" x14ac:dyDescent="0.25">
      <c r="B14" s="9" t="s">
        <v>20</v>
      </c>
      <c r="C14" s="10">
        <v>949</v>
      </c>
      <c r="D14" s="10">
        <v>36</v>
      </c>
      <c r="E14" s="10">
        <v>54</v>
      </c>
      <c r="F14" s="10">
        <v>194</v>
      </c>
      <c r="H14" s="9" t="s">
        <v>20</v>
      </c>
      <c r="I14" s="13">
        <f t="shared" si="0"/>
        <v>76.966747769667478</v>
      </c>
      <c r="J14" s="13">
        <f t="shared" si="1"/>
        <v>2.9197080291970803</v>
      </c>
      <c r="K14" s="13">
        <f t="shared" si="2"/>
        <v>4.3795620437956204</v>
      </c>
      <c r="L14" s="13">
        <f t="shared" si="3"/>
        <v>15.73398215733982</v>
      </c>
    </row>
    <row r="15" spans="2:12" x14ac:dyDescent="0.25">
      <c r="B15" s="9" t="s">
        <v>21</v>
      </c>
      <c r="C15" s="10">
        <v>439</v>
      </c>
      <c r="D15" s="10">
        <v>12</v>
      </c>
      <c r="E15" s="10">
        <v>23</v>
      </c>
      <c r="F15" s="10">
        <v>94</v>
      </c>
      <c r="H15" s="9" t="s">
        <v>21</v>
      </c>
      <c r="I15" s="13">
        <f t="shared" si="0"/>
        <v>77.288732394366207</v>
      </c>
      <c r="J15" s="13">
        <f t="shared" si="1"/>
        <v>2.112676056338028</v>
      </c>
      <c r="K15" s="13">
        <f t="shared" si="2"/>
        <v>4.0492957746478879</v>
      </c>
      <c r="L15" s="13">
        <f t="shared" si="3"/>
        <v>16.549295774647888</v>
      </c>
    </row>
    <row r="16" spans="2:12" x14ac:dyDescent="0.25">
      <c r="B16" s="4" t="s">
        <v>22</v>
      </c>
      <c r="C16" s="8"/>
      <c r="D16" s="8"/>
      <c r="E16" s="8"/>
      <c r="F16" s="8"/>
      <c r="H16" s="4" t="s">
        <v>22</v>
      </c>
      <c r="I16" s="8"/>
      <c r="J16" s="8"/>
      <c r="K16" s="8"/>
      <c r="L16" s="8"/>
    </row>
    <row r="17" spans="2:12" x14ac:dyDescent="0.25">
      <c r="B17" s="9" t="s">
        <v>23</v>
      </c>
      <c r="C17" s="10">
        <v>961</v>
      </c>
      <c r="D17" s="10">
        <v>56</v>
      </c>
      <c r="E17" s="10">
        <v>54</v>
      </c>
      <c r="F17" s="10">
        <v>188</v>
      </c>
      <c r="H17" s="9" t="s">
        <v>23</v>
      </c>
      <c r="I17" s="13">
        <f t="shared" si="0"/>
        <v>76.330420969023038</v>
      </c>
      <c r="J17" s="13">
        <f t="shared" si="1"/>
        <v>4.4479745830023827</v>
      </c>
      <c r="K17" s="13">
        <f t="shared" si="2"/>
        <v>4.2891183478951556</v>
      </c>
      <c r="L17" s="13">
        <f t="shared" si="3"/>
        <v>14.932486100079428</v>
      </c>
    </row>
    <row r="18" spans="2:12" x14ac:dyDescent="0.25">
      <c r="B18" s="9" t="s">
        <v>24</v>
      </c>
      <c r="C18" s="10">
        <v>388</v>
      </c>
      <c r="D18" s="10">
        <v>24</v>
      </c>
      <c r="E18" s="10">
        <v>23</v>
      </c>
      <c r="F18" s="10">
        <v>66</v>
      </c>
      <c r="H18" s="9" t="s">
        <v>24</v>
      </c>
      <c r="I18" s="13">
        <f t="shared" si="0"/>
        <v>77.445109780439125</v>
      </c>
      <c r="J18" s="13">
        <f t="shared" si="1"/>
        <v>4.7904191616766472</v>
      </c>
      <c r="K18" s="13">
        <f t="shared" si="2"/>
        <v>4.5908183632734527</v>
      </c>
      <c r="L18" s="13">
        <f t="shared" si="3"/>
        <v>13.17365269461078</v>
      </c>
    </row>
    <row r="19" spans="2:12" x14ac:dyDescent="0.25">
      <c r="B19" s="9" t="s">
        <v>42</v>
      </c>
      <c r="C19" s="10">
        <v>1025</v>
      </c>
      <c r="D19" s="10">
        <v>88</v>
      </c>
      <c r="E19" s="10">
        <v>31</v>
      </c>
      <c r="F19" s="10">
        <v>186</v>
      </c>
      <c r="H19" s="9" t="s">
        <v>42</v>
      </c>
      <c r="I19" s="13">
        <f t="shared" si="0"/>
        <v>77.067669172932327</v>
      </c>
      <c r="J19" s="13">
        <f t="shared" si="1"/>
        <v>6.6165413533834583</v>
      </c>
      <c r="K19" s="13">
        <f t="shared" si="2"/>
        <v>2.3308270676691731</v>
      </c>
      <c r="L19" s="13">
        <f t="shared" si="3"/>
        <v>13.984962406015036</v>
      </c>
    </row>
    <row r="20" spans="2:12" x14ac:dyDescent="0.25">
      <c r="B20" s="9" t="s">
        <v>26</v>
      </c>
      <c r="C20" s="10">
        <v>113</v>
      </c>
      <c r="D20" s="10">
        <v>2</v>
      </c>
      <c r="E20" s="10">
        <v>3</v>
      </c>
      <c r="F20" s="10">
        <v>24</v>
      </c>
      <c r="H20" s="9" t="s">
        <v>26</v>
      </c>
      <c r="I20" s="13">
        <f t="shared" si="0"/>
        <v>79.577464788732399</v>
      </c>
      <c r="J20" s="13">
        <f t="shared" si="1"/>
        <v>1.4084507042253522</v>
      </c>
      <c r="K20" s="13">
        <f t="shared" si="2"/>
        <v>2.112676056338028</v>
      </c>
      <c r="L20" s="13">
        <f t="shared" si="3"/>
        <v>16.901408450704224</v>
      </c>
    </row>
    <row r="21" spans="2:12" x14ac:dyDescent="0.25">
      <c r="B21" s="9" t="s">
        <v>27</v>
      </c>
      <c r="C21" s="10">
        <v>122</v>
      </c>
      <c r="D21" s="10">
        <v>23</v>
      </c>
      <c r="E21" s="10">
        <v>13</v>
      </c>
      <c r="F21" s="10">
        <v>41</v>
      </c>
      <c r="H21" s="9" t="s">
        <v>27</v>
      </c>
      <c r="I21" s="13">
        <f t="shared" si="0"/>
        <v>61.306532663316581</v>
      </c>
      <c r="J21" s="13">
        <f t="shared" si="1"/>
        <v>11.557788944723619</v>
      </c>
      <c r="K21" s="13">
        <f t="shared" si="2"/>
        <v>6.5326633165829149</v>
      </c>
      <c r="L21" s="13">
        <f t="shared" si="3"/>
        <v>20.603015075376884</v>
      </c>
    </row>
    <row r="22" spans="2:12" x14ac:dyDescent="0.25">
      <c r="B22" s="9" t="s">
        <v>28</v>
      </c>
      <c r="C22" s="10">
        <v>139</v>
      </c>
      <c r="D22" s="10">
        <v>11</v>
      </c>
      <c r="E22" s="10">
        <v>11</v>
      </c>
      <c r="F22" s="10">
        <v>29</v>
      </c>
      <c r="H22" s="9" t="s">
        <v>28</v>
      </c>
      <c r="I22" s="13">
        <f t="shared" si="0"/>
        <v>73.15789473684211</v>
      </c>
      <c r="J22" s="13">
        <f t="shared" si="1"/>
        <v>5.7894736842105265</v>
      </c>
      <c r="K22" s="13">
        <f t="shared" si="2"/>
        <v>5.7894736842105265</v>
      </c>
      <c r="L22" s="13">
        <f t="shared" si="3"/>
        <v>15.263157894736842</v>
      </c>
    </row>
    <row r="23" spans="2:12" x14ac:dyDescent="0.25">
      <c r="B23" s="9" t="s">
        <v>29</v>
      </c>
      <c r="C23" s="10">
        <v>573</v>
      </c>
      <c r="D23" s="10">
        <v>38</v>
      </c>
      <c r="E23" s="10">
        <v>23</v>
      </c>
      <c r="F23" s="10">
        <v>112</v>
      </c>
      <c r="H23" s="9" t="s">
        <v>29</v>
      </c>
      <c r="I23" s="13">
        <f t="shared" si="0"/>
        <v>76.809651474530824</v>
      </c>
      <c r="J23" s="13">
        <f t="shared" si="1"/>
        <v>5.0938337801608577</v>
      </c>
      <c r="K23" s="13">
        <f t="shared" si="2"/>
        <v>3.0831099195710454</v>
      </c>
      <c r="L23" s="13">
        <f t="shared" si="3"/>
        <v>15.013404825737265</v>
      </c>
    </row>
  </sheetData>
  <mergeCells count="4">
    <mergeCell ref="B7:B8"/>
    <mergeCell ref="C7:F7"/>
    <mergeCell ref="H7:H8"/>
    <mergeCell ref="I7:L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2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7" max="17" width="3.85546875" customWidth="1"/>
  </cols>
  <sheetData>
    <row r="1" spans="2:18" ht="18" x14ac:dyDescent="0.25">
      <c r="B1" s="1" t="s">
        <v>6</v>
      </c>
    </row>
    <row r="2" spans="2:18" ht="18" x14ac:dyDescent="0.25">
      <c r="B2" s="1" t="s">
        <v>7</v>
      </c>
    </row>
    <row r="3" spans="2:18" x14ac:dyDescent="0.25">
      <c r="B3" s="70" t="s">
        <v>118</v>
      </c>
    </row>
    <row r="4" spans="2:18" ht="18" customHeight="1" x14ac:dyDescent="0.25">
      <c r="B4" s="1" t="s">
        <v>106</v>
      </c>
      <c r="C4" s="1"/>
      <c r="D4" s="1"/>
      <c r="E4" s="1"/>
      <c r="F4" s="1"/>
      <c r="G4" s="1"/>
      <c r="H4" s="1"/>
    </row>
    <row r="6" spans="2:18" x14ac:dyDescent="0.25">
      <c r="B6" s="16" t="s">
        <v>43</v>
      </c>
      <c r="J6" s="16" t="s">
        <v>41</v>
      </c>
    </row>
    <row r="7" spans="2:18" ht="33.75" x14ac:dyDescent="0.25">
      <c r="B7" s="80" t="s">
        <v>9</v>
      </c>
      <c r="C7" s="80" t="s">
        <v>107</v>
      </c>
      <c r="D7" s="80" t="s">
        <v>108</v>
      </c>
      <c r="E7" s="80" t="s">
        <v>109</v>
      </c>
      <c r="F7" s="80" t="s">
        <v>111</v>
      </c>
      <c r="G7" s="80" t="s">
        <v>110</v>
      </c>
      <c r="H7" s="80" t="s">
        <v>48</v>
      </c>
      <c r="J7" s="80" t="s">
        <v>9</v>
      </c>
      <c r="K7" s="80" t="s">
        <v>107</v>
      </c>
      <c r="L7" s="80" t="s">
        <v>108</v>
      </c>
      <c r="M7" s="80" t="s">
        <v>109</v>
      </c>
      <c r="N7" s="80" t="s">
        <v>111</v>
      </c>
      <c r="O7" s="80" t="s">
        <v>110</v>
      </c>
      <c r="P7" s="80" t="s">
        <v>48</v>
      </c>
      <c r="R7" s="65"/>
    </row>
    <row r="8" spans="2:18" x14ac:dyDescent="0.25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2:18" x14ac:dyDescent="0.25">
      <c r="B9" s="6" t="s">
        <v>0</v>
      </c>
      <c r="C9" s="7">
        <v>12</v>
      </c>
      <c r="D9" s="7">
        <v>96</v>
      </c>
      <c r="E9" s="7">
        <v>4307</v>
      </c>
      <c r="F9" s="7">
        <v>232</v>
      </c>
      <c r="G9" s="7">
        <v>126</v>
      </c>
      <c r="H9" s="7">
        <v>987</v>
      </c>
      <c r="J9" s="6" t="s">
        <v>0</v>
      </c>
      <c r="K9" s="11">
        <f>C9/(C9+D9+E9+F9+G9+H9)*100</f>
        <v>0.20833333333333334</v>
      </c>
      <c r="L9" s="11">
        <f>D9/(D9+E9+F9+G9+H9+C9)*100</f>
        <v>1.6666666666666667</v>
      </c>
      <c r="M9" s="11">
        <f>E9/(E9+F9+G9+H9+D9+C9)*100</f>
        <v>74.774305555555557</v>
      </c>
      <c r="N9" s="11">
        <f>F9/(F9+G9+H9+D9+E9+C9)*100</f>
        <v>4.0277777777777777</v>
      </c>
      <c r="O9" s="11">
        <f>G9/(G9+H9+F9+E9+D9+C9)*100</f>
        <v>2.1875</v>
      </c>
      <c r="P9" s="11">
        <f>H9/(H9+G9+F9+E9+D9+C9)*100</f>
        <v>17.135416666666668</v>
      </c>
    </row>
    <row r="10" spans="2:18" x14ac:dyDescent="0.25">
      <c r="B10" s="4" t="s">
        <v>18</v>
      </c>
      <c r="C10" s="8"/>
      <c r="D10" s="8"/>
      <c r="E10" s="8"/>
      <c r="F10" s="8"/>
      <c r="G10" s="8"/>
      <c r="H10" s="8"/>
      <c r="J10" s="4" t="s">
        <v>18</v>
      </c>
      <c r="K10" s="12"/>
      <c r="L10" s="12"/>
      <c r="M10" s="12"/>
      <c r="N10" s="12"/>
      <c r="O10" s="12"/>
      <c r="P10" s="12"/>
    </row>
    <row r="11" spans="2:18" x14ac:dyDescent="0.25">
      <c r="B11" s="9" t="s">
        <v>1</v>
      </c>
      <c r="C11" s="10">
        <v>3</v>
      </c>
      <c r="D11" s="10">
        <v>22</v>
      </c>
      <c r="E11" s="10">
        <v>835</v>
      </c>
      <c r="F11" s="10">
        <v>28</v>
      </c>
      <c r="G11" s="10">
        <v>23</v>
      </c>
      <c r="H11" s="10">
        <v>258</v>
      </c>
      <c r="J11" s="9" t="s">
        <v>1</v>
      </c>
      <c r="K11" s="13">
        <f t="shared" ref="K11:K22" si="0">C11/(C11+D11+E11+F11+G11+H11)*100</f>
        <v>0.25662959794696322</v>
      </c>
      <c r="L11" s="13">
        <f t="shared" ref="L11:L22" si="1">D11/(D11+E11+F11+G11+H11+C11)*100</f>
        <v>1.8819503849443968</v>
      </c>
      <c r="M11" s="13">
        <f t="shared" ref="M11:M22" si="2">E11/(E11+F11+G11+H11+D11+C11)*100</f>
        <v>71.428571428571431</v>
      </c>
      <c r="N11" s="13">
        <f t="shared" ref="N11:N22" si="3">F11/(F11+G11+H11+D11+E11+C11)*100</f>
        <v>2.3952095808383236</v>
      </c>
      <c r="O11" s="13">
        <f t="shared" ref="O11:O22" si="4">G11/(G11+H11+F11+E11+D11+C11)*100</f>
        <v>1.9674935842600514</v>
      </c>
      <c r="P11" s="13">
        <f t="shared" ref="P11:P22" si="5">H11/(H11+G11+F11+E11+D11+C11)*100</f>
        <v>22.070145423438838</v>
      </c>
    </row>
    <row r="12" spans="2:18" x14ac:dyDescent="0.25">
      <c r="B12" s="9" t="s">
        <v>19</v>
      </c>
      <c r="C12" s="10">
        <v>6</v>
      </c>
      <c r="D12" s="10">
        <v>39</v>
      </c>
      <c r="E12" s="10">
        <v>1525</v>
      </c>
      <c r="F12" s="10">
        <v>79</v>
      </c>
      <c r="G12" s="10">
        <v>58</v>
      </c>
      <c r="H12" s="10">
        <v>368</v>
      </c>
      <c r="J12" s="9" t="s">
        <v>19</v>
      </c>
      <c r="K12" s="13">
        <f t="shared" si="0"/>
        <v>0.28915662650602408</v>
      </c>
      <c r="L12" s="13">
        <f t="shared" si="1"/>
        <v>1.8795180722891567</v>
      </c>
      <c r="M12" s="13">
        <f t="shared" si="2"/>
        <v>73.493975903614455</v>
      </c>
      <c r="N12" s="13">
        <f t="shared" si="3"/>
        <v>3.8072289156626504</v>
      </c>
      <c r="O12" s="13">
        <f t="shared" si="4"/>
        <v>2.7951807228915664</v>
      </c>
      <c r="P12" s="13">
        <f t="shared" si="5"/>
        <v>17.734939759036145</v>
      </c>
    </row>
    <row r="13" spans="2:18" x14ac:dyDescent="0.25">
      <c r="B13" s="9" t="s">
        <v>20</v>
      </c>
      <c r="C13" s="10">
        <v>2</v>
      </c>
      <c r="D13" s="10">
        <v>23</v>
      </c>
      <c r="E13" s="10">
        <v>1307</v>
      </c>
      <c r="F13" s="10">
        <v>80</v>
      </c>
      <c r="G13" s="10">
        <v>34</v>
      </c>
      <c r="H13" s="10">
        <v>256</v>
      </c>
      <c r="J13" s="9" t="s">
        <v>20</v>
      </c>
      <c r="K13" s="13">
        <f t="shared" si="0"/>
        <v>0.11750881316098707</v>
      </c>
      <c r="L13" s="13">
        <f t="shared" si="1"/>
        <v>1.3513513513513513</v>
      </c>
      <c r="M13" s="13">
        <f t="shared" si="2"/>
        <v>76.792009400705055</v>
      </c>
      <c r="N13" s="13">
        <f t="shared" si="3"/>
        <v>4.7003525264394828</v>
      </c>
      <c r="O13" s="13">
        <f t="shared" si="4"/>
        <v>1.9976498237367801</v>
      </c>
      <c r="P13" s="13">
        <f t="shared" si="5"/>
        <v>15.041128084606346</v>
      </c>
    </row>
    <row r="14" spans="2:18" x14ac:dyDescent="0.25">
      <c r="B14" s="9" t="s">
        <v>21</v>
      </c>
      <c r="C14" s="10">
        <v>1</v>
      </c>
      <c r="D14" s="10">
        <v>12</v>
      </c>
      <c r="E14" s="10">
        <v>640</v>
      </c>
      <c r="F14" s="10">
        <v>45</v>
      </c>
      <c r="G14" s="10">
        <v>11</v>
      </c>
      <c r="H14" s="10">
        <v>105</v>
      </c>
      <c r="J14" s="9" t="s">
        <v>21</v>
      </c>
      <c r="K14" s="13">
        <f t="shared" si="0"/>
        <v>0.12285012285012285</v>
      </c>
      <c r="L14" s="13">
        <f t="shared" si="1"/>
        <v>1.4742014742014742</v>
      </c>
      <c r="M14" s="13">
        <f t="shared" si="2"/>
        <v>78.624078624078621</v>
      </c>
      <c r="N14" s="13">
        <f t="shared" si="3"/>
        <v>5.5282555282555279</v>
      </c>
      <c r="O14" s="13">
        <f t="shared" si="4"/>
        <v>1.3513513513513513</v>
      </c>
      <c r="P14" s="13">
        <f t="shared" si="5"/>
        <v>12.899262899262901</v>
      </c>
    </row>
    <row r="15" spans="2:18" x14ac:dyDescent="0.25">
      <c r="B15" s="4" t="s">
        <v>22</v>
      </c>
      <c r="C15" s="8"/>
      <c r="D15" s="8"/>
      <c r="E15" s="8"/>
      <c r="F15" s="8"/>
      <c r="G15" s="8"/>
      <c r="H15" s="8"/>
      <c r="J15" s="4" t="s">
        <v>22</v>
      </c>
      <c r="K15" s="8"/>
      <c r="L15" s="8"/>
      <c r="M15" s="8"/>
      <c r="N15" s="8"/>
      <c r="O15" s="8"/>
      <c r="P15" s="8"/>
      <c r="Q15" s="8"/>
      <c r="R15" s="8"/>
    </row>
    <row r="16" spans="2:18" x14ac:dyDescent="0.25">
      <c r="B16" s="9" t="s">
        <v>23</v>
      </c>
      <c r="C16" s="10">
        <v>2</v>
      </c>
      <c r="D16" s="10">
        <v>21</v>
      </c>
      <c r="E16" s="10">
        <v>1349</v>
      </c>
      <c r="F16" s="10">
        <v>64</v>
      </c>
      <c r="G16" s="10">
        <v>20</v>
      </c>
      <c r="H16" s="10">
        <v>214</v>
      </c>
      <c r="J16" s="9" t="s">
        <v>23</v>
      </c>
      <c r="K16" s="13">
        <f t="shared" si="0"/>
        <v>0.11976047904191617</v>
      </c>
      <c r="L16" s="13">
        <f t="shared" si="1"/>
        <v>1.2574850299401197</v>
      </c>
      <c r="M16" s="13">
        <f t="shared" si="2"/>
        <v>80.778443113772454</v>
      </c>
      <c r="N16" s="13">
        <f t="shared" si="3"/>
        <v>3.8323353293413174</v>
      </c>
      <c r="O16" s="13">
        <f t="shared" si="4"/>
        <v>1.1976047904191618</v>
      </c>
      <c r="P16" s="13">
        <f t="shared" si="5"/>
        <v>12.81437125748503</v>
      </c>
    </row>
    <row r="17" spans="2:16" x14ac:dyDescent="0.25">
      <c r="B17" s="9" t="s">
        <v>24</v>
      </c>
      <c r="C17" s="10">
        <v>1</v>
      </c>
      <c r="D17" s="10">
        <v>8</v>
      </c>
      <c r="E17" s="10">
        <v>458</v>
      </c>
      <c r="F17" s="10">
        <v>32</v>
      </c>
      <c r="G17" s="10">
        <v>17</v>
      </c>
      <c r="H17" s="10">
        <v>103</v>
      </c>
      <c r="J17" s="9" t="s">
        <v>24</v>
      </c>
      <c r="K17" s="13">
        <f t="shared" si="0"/>
        <v>0.16155088852988692</v>
      </c>
      <c r="L17" s="13">
        <f t="shared" si="1"/>
        <v>1.2924071082390953</v>
      </c>
      <c r="M17" s="13">
        <f t="shared" si="2"/>
        <v>73.990306946688207</v>
      </c>
      <c r="N17" s="13">
        <f t="shared" si="3"/>
        <v>5.1696284329563813</v>
      </c>
      <c r="O17" s="13">
        <f t="shared" si="4"/>
        <v>2.7463651050080773</v>
      </c>
      <c r="P17" s="13">
        <f t="shared" si="5"/>
        <v>16.639741518578351</v>
      </c>
    </row>
    <row r="18" spans="2:16" x14ac:dyDescent="0.25">
      <c r="B18" s="9" t="s">
        <v>42</v>
      </c>
      <c r="C18" s="10">
        <v>7</v>
      </c>
      <c r="D18" s="10">
        <v>51</v>
      </c>
      <c r="E18" s="10">
        <v>1350</v>
      </c>
      <c r="F18" s="10">
        <v>55</v>
      </c>
      <c r="G18" s="10">
        <v>15</v>
      </c>
      <c r="H18" s="10">
        <v>281</v>
      </c>
      <c r="J18" s="9" t="s">
        <v>42</v>
      </c>
      <c r="K18" s="13">
        <f t="shared" si="0"/>
        <v>0.39795338260375218</v>
      </c>
      <c r="L18" s="13">
        <f t="shared" si="1"/>
        <v>2.8993746446844799</v>
      </c>
      <c r="M18" s="13">
        <f t="shared" si="2"/>
        <v>76.748152359295048</v>
      </c>
      <c r="N18" s="13">
        <f t="shared" si="3"/>
        <v>3.1267765776009093</v>
      </c>
      <c r="O18" s="13">
        <f t="shared" si="4"/>
        <v>0.85275724843661171</v>
      </c>
      <c r="P18" s="13">
        <f t="shared" si="5"/>
        <v>15.974985787379193</v>
      </c>
    </row>
    <row r="19" spans="2:16" x14ac:dyDescent="0.25">
      <c r="B19" s="9" t="s">
        <v>26</v>
      </c>
      <c r="C19" s="10">
        <v>1</v>
      </c>
      <c r="D19" s="10">
        <v>5</v>
      </c>
      <c r="E19" s="10">
        <v>149</v>
      </c>
      <c r="F19" s="10">
        <v>10</v>
      </c>
      <c r="G19" s="10">
        <v>4</v>
      </c>
      <c r="H19" s="10">
        <v>30</v>
      </c>
      <c r="J19" s="9" t="s">
        <v>26</v>
      </c>
      <c r="K19" s="13">
        <f t="shared" si="0"/>
        <v>0.50251256281407031</v>
      </c>
      <c r="L19" s="13">
        <f t="shared" si="1"/>
        <v>2.512562814070352</v>
      </c>
      <c r="M19" s="13">
        <f t="shared" si="2"/>
        <v>74.874371859296488</v>
      </c>
      <c r="N19" s="13">
        <f t="shared" si="3"/>
        <v>5.025125628140704</v>
      </c>
      <c r="O19" s="13">
        <f t="shared" si="4"/>
        <v>2.0100502512562812</v>
      </c>
      <c r="P19" s="13">
        <f t="shared" si="5"/>
        <v>15.075376884422109</v>
      </c>
    </row>
    <row r="20" spans="2:16" x14ac:dyDescent="0.25">
      <c r="B20" s="9" t="s">
        <v>27</v>
      </c>
      <c r="C20" s="10">
        <v>0</v>
      </c>
      <c r="D20" s="10">
        <v>4</v>
      </c>
      <c r="E20" s="10">
        <v>152</v>
      </c>
      <c r="F20" s="10">
        <v>8</v>
      </c>
      <c r="G20" s="10">
        <v>30</v>
      </c>
      <c r="H20" s="10">
        <v>146</v>
      </c>
      <c r="J20" s="9" t="s">
        <v>27</v>
      </c>
      <c r="K20" s="13">
        <f t="shared" si="0"/>
        <v>0</v>
      </c>
      <c r="L20" s="13">
        <f t="shared" si="1"/>
        <v>1.1764705882352942</v>
      </c>
      <c r="M20" s="13">
        <f t="shared" si="2"/>
        <v>44.705882352941181</v>
      </c>
      <c r="N20" s="13">
        <f t="shared" si="3"/>
        <v>2.3529411764705883</v>
      </c>
      <c r="O20" s="13">
        <f t="shared" si="4"/>
        <v>8.8235294117647065</v>
      </c>
      <c r="P20" s="13">
        <f t="shared" si="5"/>
        <v>42.941176470588232</v>
      </c>
    </row>
    <row r="21" spans="2:16" x14ac:dyDescent="0.25">
      <c r="B21" s="9" t="s">
        <v>28</v>
      </c>
      <c r="C21" s="10">
        <v>0</v>
      </c>
      <c r="D21" s="10">
        <v>0</v>
      </c>
      <c r="E21" s="10">
        <v>173</v>
      </c>
      <c r="F21" s="10">
        <v>16</v>
      </c>
      <c r="G21" s="10">
        <v>10</v>
      </c>
      <c r="H21" s="10">
        <v>31</v>
      </c>
      <c r="J21" s="9" t="s">
        <v>28</v>
      </c>
      <c r="K21" s="13">
        <f t="shared" si="0"/>
        <v>0</v>
      </c>
      <c r="L21" s="13">
        <f t="shared" si="1"/>
        <v>0</v>
      </c>
      <c r="M21" s="13">
        <f t="shared" si="2"/>
        <v>75.217391304347828</v>
      </c>
      <c r="N21" s="13">
        <f t="shared" si="3"/>
        <v>6.9565217391304346</v>
      </c>
      <c r="O21" s="13">
        <f t="shared" si="4"/>
        <v>4.3478260869565215</v>
      </c>
      <c r="P21" s="13">
        <f t="shared" si="5"/>
        <v>13.478260869565217</v>
      </c>
    </row>
    <row r="22" spans="2:16" x14ac:dyDescent="0.25">
      <c r="B22" s="9" t="s">
        <v>29</v>
      </c>
      <c r="C22" s="10">
        <v>1</v>
      </c>
      <c r="D22" s="10">
        <v>7</v>
      </c>
      <c r="E22" s="10">
        <v>676</v>
      </c>
      <c r="F22" s="10">
        <v>47</v>
      </c>
      <c r="G22" s="10">
        <v>30</v>
      </c>
      <c r="H22" s="10">
        <v>182</v>
      </c>
      <c r="J22" s="9" t="s">
        <v>29</v>
      </c>
      <c r="K22" s="13">
        <f t="shared" si="0"/>
        <v>0.10604453870625664</v>
      </c>
      <c r="L22" s="13">
        <f t="shared" si="1"/>
        <v>0.74231177094379641</v>
      </c>
      <c r="M22" s="13">
        <f t="shared" si="2"/>
        <v>71.686108165429488</v>
      </c>
      <c r="N22" s="13">
        <f t="shared" si="3"/>
        <v>4.9840933191940611</v>
      </c>
      <c r="O22" s="13">
        <f t="shared" si="4"/>
        <v>3.1813361611876987</v>
      </c>
      <c r="P22" s="13">
        <f t="shared" si="5"/>
        <v>19.300106044538705</v>
      </c>
    </row>
  </sheetData>
  <hyperlinks>
    <hyperlink ref="B3" location="Índice!A1" display="voltar"/>
  </hyperlinks>
  <pageMargins left="0.7" right="0.7" top="0.75" bottom="0.75" header="0.3" footer="0.3"/>
  <pageSetup paperSize="9" scale="78" orientation="portrait" verticalDpi="0" r:id="rId1"/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3.5703125" customWidth="1"/>
    <col min="2" max="2" width="27.5703125" bestFit="1" customWidth="1"/>
    <col min="3" max="3" width="102.140625" bestFit="1" customWidth="1"/>
  </cols>
  <sheetData>
    <row r="1" spans="2:3" ht="18" x14ac:dyDescent="0.25">
      <c r="B1" s="1" t="s">
        <v>6</v>
      </c>
    </row>
    <row r="2" spans="2:3" ht="18" x14ac:dyDescent="0.25">
      <c r="B2" s="1" t="s">
        <v>7</v>
      </c>
    </row>
    <row r="3" spans="2:3" x14ac:dyDescent="0.25">
      <c r="B3" s="70" t="s">
        <v>118</v>
      </c>
    </row>
    <row r="4" spans="2:3" ht="18" x14ac:dyDescent="0.25">
      <c r="B4" s="1" t="s">
        <v>112</v>
      </c>
    </row>
    <row r="5" spans="2:3" ht="8.25" customHeight="1" x14ac:dyDescent="0.25"/>
    <row r="6" spans="2:3" x14ac:dyDescent="0.25">
      <c r="B6" s="113" t="s">
        <v>18</v>
      </c>
      <c r="C6" s="114"/>
    </row>
    <row r="7" spans="2:3" x14ac:dyDescent="0.25">
      <c r="B7" s="9" t="s">
        <v>1</v>
      </c>
      <c r="C7" s="71" t="s">
        <v>121</v>
      </c>
    </row>
    <row r="8" spans="2:3" x14ac:dyDescent="0.25">
      <c r="B8" s="9" t="s">
        <v>19</v>
      </c>
      <c r="C8" s="71" t="s">
        <v>119</v>
      </c>
    </row>
    <row r="9" spans="2:3" x14ac:dyDescent="0.25">
      <c r="B9" s="9" t="s">
        <v>20</v>
      </c>
      <c r="C9" s="71" t="s">
        <v>122</v>
      </c>
    </row>
    <row r="10" spans="2:3" x14ac:dyDescent="0.25">
      <c r="B10" s="9" t="s">
        <v>21</v>
      </c>
      <c r="C10" s="71" t="s">
        <v>120</v>
      </c>
    </row>
    <row r="11" spans="2:3" x14ac:dyDescent="0.25">
      <c r="B11" s="76"/>
      <c r="C11" s="77"/>
    </row>
    <row r="12" spans="2:3" x14ac:dyDescent="0.25">
      <c r="B12" s="115" t="s">
        <v>22</v>
      </c>
      <c r="C12" s="116"/>
    </row>
    <row r="13" spans="2:3" x14ac:dyDescent="0.25">
      <c r="B13" s="9" t="s">
        <v>23</v>
      </c>
      <c r="C13" s="71" t="s">
        <v>31</v>
      </c>
    </row>
    <row r="14" spans="2:3" x14ac:dyDescent="0.25">
      <c r="B14" s="9" t="s">
        <v>24</v>
      </c>
      <c r="C14" s="71" t="s">
        <v>32</v>
      </c>
    </row>
    <row r="15" spans="2:3" x14ac:dyDescent="0.25">
      <c r="B15" s="9" t="s">
        <v>25</v>
      </c>
      <c r="C15" s="71" t="s">
        <v>33</v>
      </c>
    </row>
    <row r="16" spans="2:3" x14ac:dyDescent="0.25">
      <c r="B16" s="9" t="s">
        <v>26</v>
      </c>
      <c r="C16" s="71" t="s">
        <v>34</v>
      </c>
    </row>
    <row r="17" spans="2:3" x14ac:dyDescent="0.25">
      <c r="B17" s="9" t="s">
        <v>27</v>
      </c>
      <c r="C17" s="71" t="s">
        <v>35</v>
      </c>
    </row>
    <row r="18" spans="2:3" x14ac:dyDescent="0.25">
      <c r="B18" s="9" t="s">
        <v>28</v>
      </c>
      <c r="C18" s="71" t="s">
        <v>36</v>
      </c>
    </row>
    <row r="19" spans="2:3" x14ac:dyDescent="0.25">
      <c r="B19" s="9" t="s">
        <v>29</v>
      </c>
      <c r="C19" s="71" t="s">
        <v>37</v>
      </c>
    </row>
  </sheetData>
  <mergeCells count="2">
    <mergeCell ref="B6:C6"/>
    <mergeCell ref="B12:C12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6"/>
  <sheetViews>
    <sheetView showGridLines="0" zoomScaleNormal="100" workbookViewId="0">
      <selection activeCell="B6" sqref="B6:B8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2:24" ht="18" x14ac:dyDescent="0.25">
      <c r="B1" s="1" t="s">
        <v>6</v>
      </c>
    </row>
    <row r="2" spans="2:24" ht="18" x14ac:dyDescent="0.25">
      <c r="B2" s="1" t="s">
        <v>7</v>
      </c>
    </row>
    <row r="3" spans="2:24" x14ac:dyDescent="0.25">
      <c r="B3" s="70" t="s">
        <v>118</v>
      </c>
    </row>
    <row r="4" spans="2:24" ht="18" customHeight="1" x14ac:dyDescent="0.25">
      <c r="B4" s="1" t="s">
        <v>8</v>
      </c>
      <c r="C4" s="1"/>
      <c r="D4" s="1"/>
      <c r="E4" s="1"/>
      <c r="F4" s="1"/>
      <c r="G4" s="1"/>
      <c r="H4" s="1"/>
      <c r="I4" s="1"/>
      <c r="J4" s="1"/>
      <c r="K4" s="1"/>
    </row>
    <row r="5" spans="2:24" x14ac:dyDescent="0.25">
      <c r="B5" s="2"/>
      <c r="M5" s="2" t="s">
        <v>17</v>
      </c>
      <c r="U5" s="2" t="s">
        <v>17</v>
      </c>
    </row>
    <row r="6" spans="2:24" ht="15" customHeight="1" x14ac:dyDescent="0.25">
      <c r="B6" s="82" t="s">
        <v>9</v>
      </c>
      <c r="C6" s="91" t="s">
        <v>10</v>
      </c>
      <c r="D6" s="91"/>
      <c r="E6" s="92"/>
      <c r="F6" s="85" t="s">
        <v>11</v>
      </c>
      <c r="G6" s="86"/>
      <c r="H6" s="86"/>
      <c r="I6" s="85" t="s">
        <v>12</v>
      </c>
      <c r="J6" s="86"/>
      <c r="K6" s="87"/>
      <c r="M6" s="82" t="s">
        <v>9</v>
      </c>
      <c r="N6" s="93" t="s">
        <v>10</v>
      </c>
      <c r="O6" s="91"/>
      <c r="P6" s="92"/>
      <c r="Q6" s="85" t="s">
        <v>11</v>
      </c>
      <c r="R6" s="86"/>
      <c r="S6" s="87"/>
      <c r="U6" s="82" t="s">
        <v>9</v>
      </c>
      <c r="V6" s="85" t="s">
        <v>30</v>
      </c>
      <c r="W6" s="86"/>
      <c r="X6" s="87"/>
    </row>
    <row r="7" spans="2:24" ht="27" customHeight="1" x14ac:dyDescent="0.25">
      <c r="B7" s="83"/>
      <c r="C7" s="78" t="s">
        <v>13</v>
      </c>
      <c r="D7" s="3" t="s">
        <v>14</v>
      </c>
      <c r="E7" s="3" t="s">
        <v>15</v>
      </c>
      <c r="F7" s="78" t="s">
        <v>13</v>
      </c>
      <c r="G7" s="3" t="s">
        <v>14</v>
      </c>
      <c r="H7" s="3" t="s">
        <v>15</v>
      </c>
      <c r="I7" s="78" t="s">
        <v>13</v>
      </c>
      <c r="J7" s="3" t="s">
        <v>14</v>
      </c>
      <c r="K7" s="3" t="s">
        <v>15</v>
      </c>
      <c r="M7" s="83"/>
      <c r="N7" s="78" t="s">
        <v>13</v>
      </c>
      <c r="O7" s="3" t="s">
        <v>14</v>
      </c>
      <c r="P7" s="3" t="s">
        <v>15</v>
      </c>
      <c r="Q7" s="78" t="s">
        <v>13</v>
      </c>
      <c r="R7" s="3" t="s">
        <v>14</v>
      </c>
      <c r="S7" s="3" t="s">
        <v>15</v>
      </c>
      <c r="U7" s="83"/>
      <c r="V7" s="78" t="s">
        <v>13</v>
      </c>
      <c r="W7" s="3" t="s">
        <v>14</v>
      </c>
      <c r="X7" s="3" t="s">
        <v>15</v>
      </c>
    </row>
    <row r="8" spans="2:24" x14ac:dyDescent="0.25">
      <c r="B8" s="84"/>
      <c r="C8" s="88" t="s">
        <v>16</v>
      </c>
      <c r="D8" s="90"/>
      <c r="E8" s="14" t="s">
        <v>2</v>
      </c>
      <c r="F8" s="88" t="s">
        <v>16</v>
      </c>
      <c r="G8" s="90"/>
      <c r="H8" s="14" t="s">
        <v>2</v>
      </c>
      <c r="I8" s="88" t="s">
        <v>3</v>
      </c>
      <c r="J8" s="89"/>
      <c r="K8" s="90"/>
      <c r="M8" s="84"/>
      <c r="N8" s="88" t="s">
        <v>3</v>
      </c>
      <c r="O8" s="89"/>
      <c r="P8" s="90"/>
      <c r="Q8" s="88" t="s">
        <v>3</v>
      </c>
      <c r="R8" s="89"/>
      <c r="S8" s="90"/>
      <c r="U8" s="84"/>
      <c r="V8" s="88" t="s">
        <v>3</v>
      </c>
      <c r="W8" s="89"/>
      <c r="X8" s="90"/>
    </row>
    <row r="9" spans="2:24" x14ac:dyDescent="0.25">
      <c r="B9" s="4" t="s">
        <v>0</v>
      </c>
      <c r="C9" s="5"/>
      <c r="D9" s="5"/>
      <c r="E9" s="5"/>
      <c r="F9" s="5"/>
      <c r="G9" s="5"/>
      <c r="H9" s="5"/>
      <c r="I9" s="5"/>
      <c r="J9" s="5"/>
      <c r="K9" s="5"/>
      <c r="M9" s="4" t="s">
        <v>0</v>
      </c>
      <c r="N9" s="5"/>
      <c r="O9" s="5"/>
      <c r="P9" s="5"/>
      <c r="Q9" s="5"/>
      <c r="R9" s="5"/>
      <c r="S9" s="5"/>
      <c r="U9" s="4" t="s">
        <v>0</v>
      </c>
      <c r="V9" s="5"/>
      <c r="W9" s="5"/>
      <c r="X9" s="5"/>
    </row>
    <row r="10" spans="2:24" x14ac:dyDescent="0.25">
      <c r="B10" s="6" t="s">
        <v>0</v>
      </c>
      <c r="C10" s="7">
        <v>8883</v>
      </c>
      <c r="D10" s="7">
        <v>1138424</v>
      </c>
      <c r="E10" s="7">
        <v>207599.19500599999</v>
      </c>
      <c r="F10" s="7">
        <v>5837</v>
      </c>
      <c r="G10" s="7">
        <v>788499</v>
      </c>
      <c r="H10" s="7">
        <v>160633.20876400001</v>
      </c>
      <c r="I10" s="11">
        <v>65.709782731059335</v>
      </c>
      <c r="J10" s="11">
        <v>69.262331082268119</v>
      </c>
      <c r="K10" s="11">
        <v>77.376604836717902</v>
      </c>
      <c r="M10" s="6" t="s">
        <v>0</v>
      </c>
      <c r="N10" s="11">
        <v>100</v>
      </c>
      <c r="O10" s="11">
        <v>100</v>
      </c>
      <c r="P10" s="11">
        <v>100</v>
      </c>
      <c r="Q10" s="11">
        <v>100</v>
      </c>
      <c r="R10" s="11">
        <v>100</v>
      </c>
      <c r="S10" s="11">
        <v>100</v>
      </c>
      <c r="U10" s="6" t="s">
        <v>0</v>
      </c>
      <c r="V10" s="11">
        <f>F10/C10*100</f>
        <v>65.709782731059335</v>
      </c>
      <c r="W10" s="11">
        <f t="shared" ref="W10:X10" si="0">G10/D10*100</f>
        <v>69.262331082268119</v>
      </c>
      <c r="X10" s="11">
        <f t="shared" si="0"/>
        <v>77.376604836717902</v>
      </c>
    </row>
    <row r="11" spans="2:24" x14ac:dyDescent="0.25">
      <c r="B11" s="4" t="s">
        <v>18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18</v>
      </c>
      <c r="N11" s="12"/>
      <c r="O11" s="12"/>
      <c r="P11" s="12"/>
      <c r="Q11" s="12"/>
      <c r="R11" s="12"/>
      <c r="S11" s="12"/>
      <c r="U11" s="4" t="s">
        <v>18</v>
      </c>
      <c r="V11" s="12"/>
      <c r="W11" s="12"/>
      <c r="X11" s="12"/>
    </row>
    <row r="12" spans="2:24" x14ac:dyDescent="0.25">
      <c r="B12" s="9" t="s">
        <v>1</v>
      </c>
      <c r="C12" s="10">
        <v>1881</v>
      </c>
      <c r="D12" s="10">
        <v>9281</v>
      </c>
      <c r="E12" s="10">
        <v>1033.528879</v>
      </c>
      <c r="F12" s="10">
        <v>1205</v>
      </c>
      <c r="G12" s="10">
        <v>5989</v>
      </c>
      <c r="H12" s="10">
        <v>671.71564699999999</v>
      </c>
      <c r="I12" s="13">
        <v>64.061669324827221</v>
      </c>
      <c r="J12" s="13">
        <v>64.52968430126063</v>
      </c>
      <c r="K12" s="13">
        <v>64.992441009478554</v>
      </c>
      <c r="M12" s="9" t="s">
        <v>1</v>
      </c>
      <c r="N12" s="13">
        <v>21.175278622087131</v>
      </c>
      <c r="O12" s="13">
        <v>0.81524985418438123</v>
      </c>
      <c r="P12" s="13">
        <v>0.49784821129490853</v>
      </c>
      <c r="Q12" s="13">
        <v>20.644166523899262</v>
      </c>
      <c r="R12" s="13">
        <v>0.75954440018313274</v>
      </c>
      <c r="S12" s="13">
        <v>0.41816735914606229</v>
      </c>
      <c r="U12" s="9" t="s">
        <v>1</v>
      </c>
      <c r="V12" s="13">
        <f t="shared" ref="V12:V22" si="1">F12/C12*100</f>
        <v>64.061669324827221</v>
      </c>
      <c r="W12" s="13">
        <f t="shared" ref="W12:W23" si="2">G12/D12*100</f>
        <v>64.52968430126063</v>
      </c>
      <c r="X12" s="13">
        <f t="shared" ref="X12:X23" si="3">H12/E12*100</f>
        <v>64.992441009478554</v>
      </c>
    </row>
    <row r="13" spans="2:24" x14ac:dyDescent="0.25">
      <c r="B13" s="9" t="s">
        <v>19</v>
      </c>
      <c r="C13" s="10">
        <v>3288</v>
      </c>
      <c r="D13" s="10">
        <v>69740</v>
      </c>
      <c r="E13" s="10">
        <v>9237.7493030000005</v>
      </c>
      <c r="F13" s="10">
        <v>2098</v>
      </c>
      <c r="G13" s="10">
        <v>45308</v>
      </c>
      <c r="H13" s="10">
        <v>6061.0340669999996</v>
      </c>
      <c r="I13" s="13">
        <v>63.807785888077859</v>
      </c>
      <c r="J13" s="13">
        <v>64.967020361342136</v>
      </c>
      <c r="K13" s="13">
        <v>65.611588582855902</v>
      </c>
      <c r="M13" s="9" t="s">
        <v>19</v>
      </c>
      <c r="N13" s="13">
        <v>37.014522120905099</v>
      </c>
      <c r="O13" s="13">
        <v>6.126012803665418</v>
      </c>
      <c r="P13" s="13">
        <v>4.4498001558883757</v>
      </c>
      <c r="Q13" s="13">
        <v>35.943121466506767</v>
      </c>
      <c r="R13" s="13">
        <v>5.746107477625209</v>
      </c>
      <c r="S13" s="13">
        <v>3.7732135924052814</v>
      </c>
      <c r="U13" s="9" t="s">
        <v>19</v>
      </c>
      <c r="V13" s="13">
        <f t="shared" si="1"/>
        <v>63.807785888077859</v>
      </c>
      <c r="W13" s="13">
        <f t="shared" si="2"/>
        <v>64.967020361342136</v>
      </c>
      <c r="X13" s="13">
        <f t="shared" si="3"/>
        <v>65.611588582855902</v>
      </c>
    </row>
    <row r="14" spans="2:24" x14ac:dyDescent="0.25">
      <c r="B14" s="9" t="s">
        <v>20</v>
      </c>
      <c r="C14" s="10">
        <v>2554</v>
      </c>
      <c r="D14" s="10">
        <v>244873</v>
      </c>
      <c r="E14" s="10">
        <v>36792.325634000001</v>
      </c>
      <c r="F14" s="10">
        <v>1718</v>
      </c>
      <c r="G14" s="10">
        <v>163977</v>
      </c>
      <c r="H14" s="10">
        <v>25642.726096999999</v>
      </c>
      <c r="I14" s="13">
        <v>67.267032106499613</v>
      </c>
      <c r="J14" s="13">
        <v>66.964099757833651</v>
      </c>
      <c r="K14" s="13">
        <v>69.695855467487505</v>
      </c>
      <c r="M14" s="9" t="s">
        <v>20</v>
      </c>
      <c r="N14" s="13">
        <v>28.75154790048407</v>
      </c>
      <c r="O14" s="13">
        <v>21.509824107713822</v>
      </c>
      <c r="P14" s="13">
        <v>17.722768931226653</v>
      </c>
      <c r="Q14" s="13">
        <v>29.432927873907826</v>
      </c>
      <c r="R14" s="13">
        <v>20.796094858712564</v>
      </c>
      <c r="S14" s="13">
        <v>15.963527277023971</v>
      </c>
      <c r="U14" s="9" t="s">
        <v>20</v>
      </c>
      <c r="V14" s="13">
        <f t="shared" si="1"/>
        <v>67.267032106499613</v>
      </c>
      <c r="W14" s="13">
        <f t="shared" si="2"/>
        <v>66.964099757833651</v>
      </c>
      <c r="X14" s="13">
        <f t="shared" si="3"/>
        <v>69.695855467487505</v>
      </c>
    </row>
    <row r="15" spans="2:24" x14ac:dyDescent="0.25">
      <c r="B15" s="9" t="s">
        <v>21</v>
      </c>
      <c r="C15" s="10">
        <v>1160</v>
      </c>
      <c r="D15" s="10">
        <v>814530</v>
      </c>
      <c r="E15" s="10">
        <v>160535.59119000001</v>
      </c>
      <c r="F15" s="10">
        <v>816</v>
      </c>
      <c r="G15" s="10">
        <v>573225</v>
      </c>
      <c r="H15" s="10">
        <v>128257.732953</v>
      </c>
      <c r="I15" s="13">
        <v>70.34482758620689</v>
      </c>
      <c r="J15" s="13">
        <v>70.374940149534083</v>
      </c>
      <c r="K15" s="13">
        <v>79.893643523075255</v>
      </c>
      <c r="M15" s="9" t="s">
        <v>21</v>
      </c>
      <c r="N15" s="13">
        <v>13.058651356523695</v>
      </c>
      <c r="O15" s="13">
        <v>71.54891323443637</v>
      </c>
      <c r="P15" s="13">
        <v>77.32958270159007</v>
      </c>
      <c r="Q15" s="13">
        <v>13.97978413568614</v>
      </c>
      <c r="R15" s="13">
        <v>72.698253263479103</v>
      </c>
      <c r="S15" s="13">
        <v>79.845091771424677</v>
      </c>
      <c r="U15" s="9" t="s">
        <v>21</v>
      </c>
      <c r="V15" s="13">
        <f t="shared" si="1"/>
        <v>70.34482758620689</v>
      </c>
      <c r="W15" s="13">
        <f t="shared" si="2"/>
        <v>70.374940149534083</v>
      </c>
      <c r="X15" s="13">
        <f t="shared" si="3"/>
        <v>79.893643523075255</v>
      </c>
    </row>
    <row r="16" spans="2:24" x14ac:dyDescent="0.25">
      <c r="B16" s="4" t="s">
        <v>22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22</v>
      </c>
      <c r="N16" s="8"/>
      <c r="O16" s="8"/>
      <c r="P16" s="8"/>
      <c r="Q16" s="8"/>
      <c r="R16" s="8"/>
      <c r="S16" s="8"/>
      <c r="U16" s="4" t="s">
        <v>22</v>
      </c>
      <c r="V16" s="8"/>
      <c r="W16" s="8"/>
      <c r="X16" s="8"/>
    </row>
    <row r="17" spans="2:24" x14ac:dyDescent="0.25">
      <c r="B17" s="9" t="s">
        <v>23</v>
      </c>
      <c r="C17" s="10">
        <v>2496</v>
      </c>
      <c r="D17" s="10">
        <v>331316</v>
      </c>
      <c r="E17" s="10">
        <v>84051.342176999999</v>
      </c>
      <c r="F17" s="10">
        <v>1679</v>
      </c>
      <c r="G17" s="10">
        <v>226011</v>
      </c>
      <c r="H17" s="10">
        <v>63721.342327999999</v>
      </c>
      <c r="I17" s="13">
        <v>67.267628205128204</v>
      </c>
      <c r="J17" s="13">
        <v>68.216144104118129</v>
      </c>
      <c r="K17" s="13">
        <v>75.812403083120373</v>
      </c>
      <c r="M17" s="9" t="s">
        <v>23</v>
      </c>
      <c r="N17" s="13">
        <v>28.098615332657882</v>
      </c>
      <c r="O17" s="13">
        <v>29.103040694855341</v>
      </c>
      <c r="P17" s="13">
        <v>40.487316039241271</v>
      </c>
      <c r="Q17" s="13">
        <v>28.764776426246357</v>
      </c>
      <c r="R17" s="13">
        <v>28.663447892768414</v>
      </c>
      <c r="S17" s="13">
        <v>39.668847318874441</v>
      </c>
      <c r="U17" s="9" t="s">
        <v>23</v>
      </c>
      <c r="V17" s="13">
        <f t="shared" si="1"/>
        <v>67.267628205128204</v>
      </c>
      <c r="W17" s="13">
        <f t="shared" si="2"/>
        <v>68.216144104118129</v>
      </c>
      <c r="X17" s="13">
        <f t="shared" si="3"/>
        <v>75.812403083120373</v>
      </c>
    </row>
    <row r="18" spans="2:24" x14ac:dyDescent="0.25">
      <c r="B18" s="9" t="s">
        <v>24</v>
      </c>
      <c r="C18" s="10">
        <v>1022</v>
      </c>
      <c r="D18" s="10">
        <v>66734</v>
      </c>
      <c r="E18" s="10">
        <v>8947.0154390000007</v>
      </c>
      <c r="F18" s="10">
        <v>626</v>
      </c>
      <c r="G18" s="10">
        <v>41791</v>
      </c>
      <c r="H18" s="10">
        <v>5612.167445</v>
      </c>
      <c r="I18" s="13">
        <v>61.252446183953033</v>
      </c>
      <c r="J18" s="13">
        <v>62.623250516977855</v>
      </c>
      <c r="K18" s="13">
        <v>62.726699012238065</v>
      </c>
      <c r="M18" s="9" t="s">
        <v>24</v>
      </c>
      <c r="N18" s="13">
        <v>11.505122143420015</v>
      </c>
      <c r="O18" s="13">
        <v>5.8619635566361916</v>
      </c>
      <c r="P18" s="13">
        <v>4.3097543989712559</v>
      </c>
      <c r="Q18" s="13">
        <v>10.724687339386671</v>
      </c>
      <c r="R18" s="13">
        <v>5.3000701332531808</v>
      </c>
      <c r="S18" s="13">
        <v>3.493777835967478</v>
      </c>
      <c r="U18" s="9" t="s">
        <v>24</v>
      </c>
      <c r="V18" s="13">
        <f t="shared" si="1"/>
        <v>61.252446183953033</v>
      </c>
      <c r="W18" s="13">
        <f t="shared" si="2"/>
        <v>62.623250516977855</v>
      </c>
      <c r="X18" s="13">
        <f t="shared" si="3"/>
        <v>62.726699012238065</v>
      </c>
    </row>
    <row r="19" spans="2:24" x14ac:dyDescent="0.25">
      <c r="B19" s="9" t="s">
        <v>42</v>
      </c>
      <c r="C19" s="10">
        <v>2710</v>
      </c>
      <c r="D19" s="10">
        <v>238856</v>
      </c>
      <c r="E19" s="10">
        <v>73928.042906000002</v>
      </c>
      <c r="F19" s="10">
        <v>1789</v>
      </c>
      <c r="G19" s="10">
        <v>191800</v>
      </c>
      <c r="H19" s="10">
        <v>61107.126476999998</v>
      </c>
      <c r="I19" s="13">
        <v>66.014760147601478</v>
      </c>
      <c r="J19" s="13">
        <v>80.299427269986936</v>
      </c>
      <c r="K19" s="13">
        <v>82.657573601262669</v>
      </c>
      <c r="M19" s="9" t="s">
        <v>42</v>
      </c>
      <c r="N19" s="13">
        <v>30.507711358775186</v>
      </c>
      <c r="O19" s="13">
        <v>20.981286409984328</v>
      </c>
      <c r="P19" s="13">
        <v>35.610948734104362</v>
      </c>
      <c r="Q19" s="13">
        <v>30.649306150419736</v>
      </c>
      <c r="R19" s="13">
        <v>24.324697938741838</v>
      </c>
      <c r="S19" s="13">
        <v>38.041403111593013</v>
      </c>
      <c r="U19" s="9" t="s">
        <v>25</v>
      </c>
      <c r="V19" s="13">
        <f t="shared" si="1"/>
        <v>66.014760147601478</v>
      </c>
      <c r="W19" s="13">
        <f t="shared" si="2"/>
        <v>80.299427269986936</v>
      </c>
      <c r="X19" s="13">
        <f t="shared" si="3"/>
        <v>82.657573601262669</v>
      </c>
    </row>
    <row r="20" spans="2:24" x14ac:dyDescent="0.25">
      <c r="B20" s="9" t="s">
        <v>26</v>
      </c>
      <c r="C20" s="10">
        <v>284</v>
      </c>
      <c r="D20" s="10">
        <v>75411</v>
      </c>
      <c r="E20" s="10">
        <v>12340.078489</v>
      </c>
      <c r="F20" s="10">
        <v>199</v>
      </c>
      <c r="G20" s="10">
        <v>57570</v>
      </c>
      <c r="H20" s="10">
        <v>10726.632138000001</v>
      </c>
      <c r="I20" s="13">
        <v>70.070422535211264</v>
      </c>
      <c r="J20" s="13">
        <v>76.341647770219197</v>
      </c>
      <c r="K20" s="13">
        <v>86.925153252159362</v>
      </c>
      <c r="M20" s="9" t="s">
        <v>26</v>
      </c>
      <c r="N20" s="13">
        <v>3.197118090735112</v>
      </c>
      <c r="O20" s="13">
        <v>6.6241576073589448</v>
      </c>
      <c r="P20" s="13">
        <v>5.9441841711589243</v>
      </c>
      <c r="Q20" s="13">
        <v>3.4092855919136542</v>
      </c>
      <c r="R20" s="13">
        <v>7.3012140789018121</v>
      </c>
      <c r="S20" s="13">
        <v>6.6777176528667948</v>
      </c>
      <c r="U20" s="9" t="s">
        <v>26</v>
      </c>
      <c r="V20" s="13">
        <f t="shared" si="1"/>
        <v>70.070422535211264</v>
      </c>
      <c r="W20" s="13">
        <f t="shared" si="2"/>
        <v>76.341647770219197</v>
      </c>
      <c r="X20" s="13">
        <f t="shared" si="3"/>
        <v>86.925153252159362</v>
      </c>
    </row>
    <row r="21" spans="2:24" x14ac:dyDescent="0.25">
      <c r="B21" s="9" t="s">
        <v>27</v>
      </c>
      <c r="C21" s="10">
        <v>579</v>
      </c>
      <c r="D21" s="10">
        <v>67283</v>
      </c>
      <c r="E21" s="10">
        <v>3612.6820360000002</v>
      </c>
      <c r="F21" s="10">
        <v>360</v>
      </c>
      <c r="G21" s="10">
        <v>38463</v>
      </c>
      <c r="H21" s="10">
        <v>2224.576067</v>
      </c>
      <c r="I21" s="13">
        <v>62.176165803108809</v>
      </c>
      <c r="J21" s="13">
        <v>57.166000326977098</v>
      </c>
      <c r="K21" s="13">
        <v>61.576857438111944</v>
      </c>
      <c r="M21" s="9" t="s">
        <v>27</v>
      </c>
      <c r="N21" s="13">
        <v>6.5180682201958797</v>
      </c>
      <c r="O21" s="13">
        <v>5.9101881197163797</v>
      </c>
      <c r="P21" s="13">
        <v>1.7402196746936265</v>
      </c>
      <c r="Q21" s="13">
        <v>6.1675518245674148</v>
      </c>
      <c r="R21" s="13">
        <v>4.8780023817404965</v>
      </c>
      <c r="S21" s="13">
        <v>1.3848793061640914</v>
      </c>
      <c r="U21" s="9" t="s">
        <v>27</v>
      </c>
      <c r="V21" s="13">
        <f t="shared" si="1"/>
        <v>62.176165803108809</v>
      </c>
      <c r="W21" s="13">
        <f t="shared" si="2"/>
        <v>57.166000326977098</v>
      </c>
      <c r="X21" s="13">
        <f t="shared" si="3"/>
        <v>61.576857438111944</v>
      </c>
    </row>
    <row r="22" spans="2:24" x14ac:dyDescent="0.25">
      <c r="B22" s="9" t="s">
        <v>28</v>
      </c>
      <c r="C22" s="10">
        <v>343</v>
      </c>
      <c r="D22" s="10">
        <v>45371</v>
      </c>
      <c r="E22" s="10">
        <v>8976.50857</v>
      </c>
      <c r="F22" s="10">
        <v>230</v>
      </c>
      <c r="G22" s="10">
        <v>26403</v>
      </c>
      <c r="H22" s="10">
        <v>5737.0671220000004</v>
      </c>
      <c r="I22" s="13">
        <v>67.055393586005835</v>
      </c>
      <c r="J22" s="13">
        <v>58.193559762844103</v>
      </c>
      <c r="K22" s="13">
        <v>63.912010747403549</v>
      </c>
      <c r="M22" s="9" t="s">
        <v>28</v>
      </c>
      <c r="N22" s="13">
        <v>3.8613081166272654</v>
      </c>
      <c r="O22" s="13">
        <v>3.9854219517508414</v>
      </c>
      <c r="P22" s="13">
        <v>4.3239611645606635</v>
      </c>
      <c r="Q22" s="13">
        <v>3.9403803323625151</v>
      </c>
      <c r="R22" s="13">
        <v>3.3485140754775848</v>
      </c>
      <c r="S22" s="13">
        <v>3.5715324160826651</v>
      </c>
      <c r="U22" s="9" t="s">
        <v>28</v>
      </c>
      <c r="V22" s="13">
        <f t="shared" si="1"/>
        <v>67.055393586005835</v>
      </c>
      <c r="W22" s="13">
        <f t="shared" si="2"/>
        <v>58.193559762844103</v>
      </c>
      <c r="X22" s="13">
        <f t="shared" si="3"/>
        <v>63.912010747403549</v>
      </c>
    </row>
    <row r="23" spans="2:24" x14ac:dyDescent="0.25">
      <c r="B23" s="9" t="s">
        <v>29</v>
      </c>
      <c r="C23" s="10">
        <v>1449</v>
      </c>
      <c r="D23" s="10">
        <v>313453</v>
      </c>
      <c r="E23" s="10">
        <v>15743.525389</v>
      </c>
      <c r="F23" s="10">
        <v>954</v>
      </c>
      <c r="G23" s="10">
        <v>206461</v>
      </c>
      <c r="H23" s="10">
        <v>11504.297187</v>
      </c>
      <c r="I23" s="13">
        <v>65.838509316770185</v>
      </c>
      <c r="J23" s="13">
        <v>65.866653054843951</v>
      </c>
      <c r="K23" s="13">
        <v>73.07319614092313</v>
      </c>
      <c r="M23" s="9" t="s">
        <v>29</v>
      </c>
      <c r="N23" s="13">
        <v>16.312056737588655</v>
      </c>
      <c r="O23" s="13">
        <v>27.53394165969797</v>
      </c>
      <c r="P23" s="13">
        <v>7.5836158172699006</v>
      </c>
      <c r="Q23" s="13">
        <v>16.344012335103649</v>
      </c>
      <c r="R23" s="13">
        <v>26.184053499116679</v>
      </c>
      <c r="S23" s="13">
        <v>7.161842358451513</v>
      </c>
      <c r="U23" s="9" t="s">
        <v>29</v>
      </c>
      <c r="V23" s="13">
        <f>F23/C23*100</f>
        <v>65.838509316770185</v>
      </c>
      <c r="W23" s="13">
        <f t="shared" si="2"/>
        <v>65.866653054843951</v>
      </c>
      <c r="X23" s="13">
        <f t="shared" si="3"/>
        <v>73.07319614092313</v>
      </c>
    </row>
    <row r="24" spans="2:24" x14ac:dyDescent="0.25">
      <c r="C24" s="66"/>
      <c r="D24" s="66"/>
      <c r="E24" s="66"/>
    </row>
    <row r="25" spans="2:24" x14ac:dyDescent="0.25">
      <c r="C25" s="66"/>
      <c r="D25" s="66"/>
      <c r="E25" s="66"/>
    </row>
    <row r="26" spans="2:24" x14ac:dyDescent="0.25">
      <c r="C26" s="66"/>
      <c r="D26" s="66"/>
      <c r="E26" s="66"/>
    </row>
  </sheetData>
  <mergeCells count="15"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2:10" ht="18" x14ac:dyDescent="0.25">
      <c r="B1" s="1" t="s">
        <v>6</v>
      </c>
    </row>
    <row r="2" spans="2:10" ht="18" x14ac:dyDescent="0.25">
      <c r="B2" s="1" t="s">
        <v>7</v>
      </c>
    </row>
    <row r="3" spans="2:10" x14ac:dyDescent="0.25">
      <c r="B3" s="70" t="s">
        <v>118</v>
      </c>
    </row>
    <row r="4" spans="2:10" ht="18" customHeight="1" x14ac:dyDescent="0.25">
      <c r="B4" s="1" t="s">
        <v>44</v>
      </c>
      <c r="C4" s="1"/>
      <c r="D4" s="1"/>
      <c r="E4" s="1"/>
    </row>
    <row r="5" spans="2:10" ht="4.5" customHeight="1" x14ac:dyDescent="0.25"/>
    <row r="6" spans="2:10" x14ac:dyDescent="0.25">
      <c r="B6" s="16" t="s">
        <v>43</v>
      </c>
      <c r="G6" s="16" t="s">
        <v>41</v>
      </c>
      <c r="H6" s="15"/>
      <c r="I6" s="15"/>
      <c r="J6" s="15"/>
    </row>
    <row r="7" spans="2:10" ht="45" x14ac:dyDescent="0.25">
      <c r="B7" s="3" t="s">
        <v>9</v>
      </c>
      <c r="C7" s="3" t="s">
        <v>38</v>
      </c>
      <c r="D7" s="3" t="s">
        <v>39</v>
      </c>
      <c r="E7" s="3" t="s">
        <v>40</v>
      </c>
      <c r="G7" s="3" t="s">
        <v>9</v>
      </c>
      <c r="H7" s="3" t="s">
        <v>38</v>
      </c>
      <c r="I7" s="3" t="s">
        <v>39</v>
      </c>
      <c r="J7" s="3" t="s">
        <v>40</v>
      </c>
    </row>
    <row r="8" spans="2:10" x14ac:dyDescent="0.25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 x14ac:dyDescent="0.25">
      <c r="B9" s="6" t="s">
        <v>0</v>
      </c>
      <c r="C9" s="7">
        <v>4799</v>
      </c>
      <c r="D9" s="7">
        <v>961</v>
      </c>
      <c r="E9" s="7">
        <v>77</v>
      </c>
      <c r="G9" s="6" t="s">
        <v>0</v>
      </c>
      <c r="H9" s="11">
        <f>C9/($C$9+$D$9+$E$9)*100</f>
        <v>82.216892239163954</v>
      </c>
      <c r="I9" s="11">
        <f t="shared" ref="I9:J9" si="0">D9/($C$9+$D$9+$E$9)*100</f>
        <v>16.463936953914683</v>
      </c>
      <c r="J9" s="11">
        <f t="shared" si="0"/>
        <v>1.3191708069213637</v>
      </c>
    </row>
    <row r="10" spans="2:10" x14ac:dyDescent="0.25">
      <c r="B10" s="4" t="s">
        <v>18</v>
      </c>
      <c r="C10" s="8"/>
      <c r="D10" s="8"/>
      <c r="E10" s="8"/>
      <c r="G10" s="4" t="s">
        <v>18</v>
      </c>
      <c r="H10" s="12"/>
      <c r="I10" s="12"/>
      <c r="J10" s="12"/>
    </row>
    <row r="11" spans="2:10" x14ac:dyDescent="0.25">
      <c r="B11" s="9" t="s">
        <v>1</v>
      </c>
      <c r="C11" s="10">
        <v>875</v>
      </c>
      <c r="D11" s="10">
        <v>294</v>
      </c>
      <c r="E11" s="10">
        <v>36</v>
      </c>
      <c r="G11" s="9" t="s">
        <v>1</v>
      </c>
      <c r="H11" s="13">
        <f>C11/($C$11+$D$11+$E$11)*100</f>
        <v>72.614107883817425</v>
      </c>
      <c r="I11" s="13">
        <f t="shared" ref="I11:J11" si="1">D11/($C$11+$D$11+$E$11)*100</f>
        <v>24.398340248962654</v>
      </c>
      <c r="J11" s="13">
        <f t="shared" si="1"/>
        <v>2.9875518672199171</v>
      </c>
    </row>
    <row r="12" spans="2:10" x14ac:dyDescent="0.25">
      <c r="B12" s="9" t="s">
        <v>19</v>
      </c>
      <c r="C12" s="10">
        <v>1738</v>
      </c>
      <c r="D12" s="10">
        <v>337</v>
      </c>
      <c r="E12" s="10">
        <v>23</v>
      </c>
      <c r="G12" s="9" t="s">
        <v>19</v>
      </c>
      <c r="H12" s="13">
        <f>C12/($C$12+$D$12+$E$12)*100</f>
        <v>82.840800762631076</v>
      </c>
      <c r="I12" s="13">
        <f t="shared" ref="I12:J12" si="2">D12/($C$12+$D$12+$E$12)*100</f>
        <v>16.062917063870351</v>
      </c>
      <c r="J12" s="13">
        <f t="shared" si="2"/>
        <v>1.0962821734985699</v>
      </c>
    </row>
    <row r="13" spans="2:10" x14ac:dyDescent="0.25">
      <c r="B13" s="9" t="s">
        <v>20</v>
      </c>
      <c r="C13" s="10">
        <v>1475</v>
      </c>
      <c r="D13" s="10">
        <v>227</v>
      </c>
      <c r="E13" s="10">
        <v>16</v>
      </c>
      <c r="G13" s="9" t="s">
        <v>20</v>
      </c>
      <c r="H13" s="13">
        <f>C13/($C$13+$D$13+$E$13)*100</f>
        <v>85.855646100116417</v>
      </c>
      <c r="I13" s="13">
        <f t="shared" ref="I13:J13" si="3">D13/($C$13+$D$13+$E$13)*100</f>
        <v>13.213038416763679</v>
      </c>
      <c r="J13" s="13">
        <f t="shared" si="3"/>
        <v>0.93131548311990686</v>
      </c>
    </row>
    <row r="14" spans="2:10" x14ac:dyDescent="0.25">
      <c r="B14" s="9" t="s">
        <v>21</v>
      </c>
      <c r="C14" s="10">
        <v>711</v>
      </c>
      <c r="D14" s="10">
        <v>103</v>
      </c>
      <c r="E14" s="10">
        <v>2</v>
      </c>
      <c r="G14" s="9" t="s">
        <v>21</v>
      </c>
      <c r="H14" s="13">
        <f>C14/($C$14+$D$14+$E$14)*100</f>
        <v>87.132352941176478</v>
      </c>
      <c r="I14" s="13">
        <f t="shared" ref="I14:J14" si="4">D14/($C$14+$D$14+$E$14)*100</f>
        <v>12.622549019607842</v>
      </c>
      <c r="J14" s="13">
        <f t="shared" si="4"/>
        <v>0.24509803921568626</v>
      </c>
    </row>
    <row r="15" spans="2:10" x14ac:dyDescent="0.25">
      <c r="B15" s="4" t="s">
        <v>22</v>
      </c>
      <c r="C15" s="8"/>
      <c r="D15" s="8"/>
      <c r="E15" s="8"/>
      <c r="G15" s="4" t="s">
        <v>22</v>
      </c>
      <c r="H15" s="8"/>
      <c r="I15" s="8"/>
      <c r="J15" s="8"/>
    </row>
    <row r="16" spans="2:10" x14ac:dyDescent="0.25">
      <c r="B16" s="9" t="s">
        <v>23</v>
      </c>
      <c r="C16" s="10">
        <v>1446</v>
      </c>
      <c r="D16" s="10">
        <v>224</v>
      </c>
      <c r="E16" s="10">
        <v>9</v>
      </c>
      <c r="G16" s="9" t="s">
        <v>23</v>
      </c>
      <c r="H16" s="13">
        <f>C16/($C$16+$D$16+$E$16)*100</f>
        <v>86.122692078618229</v>
      </c>
      <c r="I16" s="13">
        <f t="shared" ref="I16:J16" si="5">D16/($C$16+$D$16+$E$16)*100</f>
        <v>13.341274568195354</v>
      </c>
      <c r="J16" s="13">
        <f t="shared" si="5"/>
        <v>0.53603335318642042</v>
      </c>
    </row>
    <row r="17" spans="2:10" x14ac:dyDescent="0.25">
      <c r="B17" s="9" t="s">
        <v>24</v>
      </c>
      <c r="C17" s="10">
        <v>555</v>
      </c>
      <c r="D17" s="10">
        <v>64</v>
      </c>
      <c r="E17" s="10">
        <v>7</v>
      </c>
      <c r="G17" s="9" t="s">
        <v>24</v>
      </c>
      <c r="H17" s="13">
        <f>C17/($C$17+$D$17+$E$17)*100</f>
        <v>88.658146964856229</v>
      </c>
      <c r="I17" s="13">
        <f t="shared" ref="I17:J17" si="6">D17/($C$17+$D$17+$E$17)*100</f>
        <v>10.223642172523961</v>
      </c>
      <c r="J17" s="13">
        <f t="shared" si="6"/>
        <v>1.1182108626198082</v>
      </c>
    </row>
    <row r="18" spans="2:10" x14ac:dyDescent="0.25">
      <c r="B18" s="9" t="s">
        <v>42</v>
      </c>
      <c r="C18" s="10">
        <v>1497</v>
      </c>
      <c r="D18" s="10">
        <v>262</v>
      </c>
      <c r="E18" s="10">
        <v>30</v>
      </c>
      <c r="G18" s="9" t="s">
        <v>42</v>
      </c>
      <c r="H18" s="13">
        <f>C18/($C$18+$D$18+$E$18)*100</f>
        <v>83.678032420346554</v>
      </c>
      <c r="I18" s="13">
        <f t="shared" ref="I18:J18" si="7">D18/($C$18+$D$18+$E$18)*100</f>
        <v>14.645053102291783</v>
      </c>
      <c r="J18" s="13">
        <f t="shared" si="7"/>
        <v>1.6769144773616547</v>
      </c>
    </row>
    <row r="19" spans="2:10" x14ac:dyDescent="0.25">
      <c r="B19" s="9" t="s">
        <v>26</v>
      </c>
      <c r="C19" s="10">
        <v>179</v>
      </c>
      <c r="D19" s="10">
        <v>20</v>
      </c>
      <c r="E19" s="10">
        <v>0</v>
      </c>
      <c r="G19" s="9" t="s">
        <v>26</v>
      </c>
      <c r="H19" s="13">
        <f>C19/($C$19+$D$19+$E$19)*100</f>
        <v>89.949748743718601</v>
      </c>
      <c r="I19" s="13">
        <f t="shared" ref="I19:J19" si="8">D19/($C$19+$D$19+$E$19)*100</f>
        <v>10.050251256281408</v>
      </c>
      <c r="J19" s="13">
        <f t="shared" si="8"/>
        <v>0</v>
      </c>
    </row>
    <row r="20" spans="2:10" x14ac:dyDescent="0.25">
      <c r="B20" s="9" t="s">
        <v>27</v>
      </c>
      <c r="C20" s="10">
        <v>138</v>
      </c>
      <c r="D20" s="10">
        <v>202</v>
      </c>
      <c r="E20" s="10">
        <v>20</v>
      </c>
      <c r="G20" s="9" t="s">
        <v>27</v>
      </c>
      <c r="H20" s="13">
        <f>C20/($C$20+$D$20+$E$20)*100</f>
        <v>38.333333333333336</v>
      </c>
      <c r="I20" s="13">
        <f t="shared" ref="I20:J20" si="9">D20/($C$20+$D$20+$E$20)*100</f>
        <v>56.111111111111114</v>
      </c>
      <c r="J20" s="13">
        <f t="shared" si="9"/>
        <v>5.5555555555555554</v>
      </c>
    </row>
    <row r="21" spans="2:10" x14ac:dyDescent="0.25">
      <c r="B21" s="9" t="s">
        <v>28</v>
      </c>
      <c r="C21" s="10">
        <v>208</v>
      </c>
      <c r="D21" s="10">
        <v>22</v>
      </c>
      <c r="E21" s="10">
        <v>0</v>
      </c>
      <c r="G21" s="9" t="s">
        <v>28</v>
      </c>
      <c r="H21" s="13">
        <f>C21/($C$21+$D$21+$E$21)*100</f>
        <v>90.434782608695656</v>
      </c>
      <c r="I21" s="13">
        <f t="shared" ref="I21:J21" si="10">D21/($C$21+$D$21+$E$21)*100</f>
        <v>9.5652173913043477</v>
      </c>
      <c r="J21" s="13">
        <f t="shared" si="10"/>
        <v>0</v>
      </c>
    </row>
    <row r="22" spans="2:10" x14ac:dyDescent="0.25">
      <c r="B22" s="9" t="s">
        <v>29</v>
      </c>
      <c r="C22" s="10">
        <v>776</v>
      </c>
      <c r="D22" s="10">
        <v>167</v>
      </c>
      <c r="E22" s="10">
        <v>11</v>
      </c>
      <c r="G22" s="9" t="s">
        <v>29</v>
      </c>
      <c r="H22" s="13">
        <f>C22/($C$22+$D$22+$E$22)*100</f>
        <v>81.341719077568129</v>
      </c>
      <c r="I22" s="13">
        <f t="shared" ref="I22:J22" si="11">D22/($C$22+$D$22+$E$22)*100</f>
        <v>17.50524109014675</v>
      </c>
      <c r="J22" s="13">
        <f t="shared" si="11"/>
        <v>1.1530398322851152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3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10" width="11.42578125" customWidth="1"/>
    <col min="11" max="11" width="3.42578125" customWidth="1"/>
    <col min="12" max="12" width="28.28515625" customWidth="1"/>
    <col min="13" max="20" width="11.7109375" customWidth="1"/>
  </cols>
  <sheetData>
    <row r="1" spans="2:20" ht="18" x14ac:dyDescent="0.25">
      <c r="B1" s="1" t="s">
        <v>6</v>
      </c>
    </row>
    <row r="2" spans="2:20" ht="18" x14ac:dyDescent="0.25">
      <c r="B2" s="1" t="s">
        <v>7</v>
      </c>
    </row>
    <row r="3" spans="2:20" x14ac:dyDescent="0.25">
      <c r="B3" s="70" t="s">
        <v>118</v>
      </c>
    </row>
    <row r="4" spans="2:20" ht="18" customHeight="1" x14ac:dyDescent="0.25">
      <c r="B4" s="1" t="s">
        <v>113</v>
      </c>
      <c r="C4" s="1"/>
      <c r="D4" s="1"/>
      <c r="E4" s="1"/>
      <c r="F4" s="1"/>
      <c r="G4" s="1"/>
      <c r="H4" s="1"/>
      <c r="I4" s="1"/>
      <c r="J4" s="1"/>
    </row>
    <row r="5" spans="2:20" ht="4.5" customHeight="1" x14ac:dyDescent="0.25"/>
    <row r="6" spans="2:20" x14ac:dyDescent="0.25">
      <c r="B6" s="16" t="s">
        <v>43</v>
      </c>
      <c r="L6" s="16" t="s">
        <v>41</v>
      </c>
    </row>
    <row r="7" spans="2:20" ht="15" customHeight="1" x14ac:dyDescent="0.25">
      <c r="B7" s="95" t="s">
        <v>9</v>
      </c>
      <c r="C7" s="85" t="s">
        <v>114</v>
      </c>
      <c r="D7" s="86"/>
      <c r="E7" s="86"/>
      <c r="F7" s="94"/>
      <c r="G7" s="86" t="s">
        <v>115</v>
      </c>
      <c r="H7" s="86"/>
      <c r="I7" s="86"/>
      <c r="J7" s="87"/>
      <c r="L7" s="95" t="s">
        <v>9</v>
      </c>
      <c r="M7" s="85" t="s">
        <v>114</v>
      </c>
      <c r="N7" s="86"/>
      <c r="O7" s="86"/>
      <c r="P7" s="94"/>
      <c r="Q7" s="86" t="s">
        <v>115</v>
      </c>
      <c r="R7" s="86"/>
      <c r="S7" s="86"/>
      <c r="T7" s="87"/>
    </row>
    <row r="8" spans="2:20" x14ac:dyDescent="0.25">
      <c r="B8" s="96"/>
      <c r="C8" s="3" t="s">
        <v>116</v>
      </c>
      <c r="D8" s="3" t="s">
        <v>117</v>
      </c>
      <c r="E8" s="3" t="s">
        <v>91</v>
      </c>
      <c r="F8" s="74" t="s">
        <v>65</v>
      </c>
      <c r="G8" s="72" t="s">
        <v>116</v>
      </c>
      <c r="H8" s="3" t="s">
        <v>117</v>
      </c>
      <c r="I8" s="3" t="s">
        <v>91</v>
      </c>
      <c r="J8" s="3" t="s">
        <v>65</v>
      </c>
      <c r="L8" s="96"/>
      <c r="M8" s="3" t="s">
        <v>116</v>
      </c>
      <c r="N8" s="3" t="s">
        <v>117</v>
      </c>
      <c r="O8" s="3" t="s">
        <v>91</v>
      </c>
      <c r="P8" s="74" t="s">
        <v>65</v>
      </c>
      <c r="Q8" s="78" t="s">
        <v>116</v>
      </c>
      <c r="R8" s="3" t="s">
        <v>117</v>
      </c>
      <c r="S8" s="3" t="s">
        <v>91</v>
      </c>
      <c r="T8" s="3" t="s">
        <v>65</v>
      </c>
    </row>
    <row r="9" spans="2:20" x14ac:dyDescent="0.25">
      <c r="B9" s="4" t="s">
        <v>0</v>
      </c>
      <c r="C9" s="5"/>
      <c r="D9" s="5"/>
      <c r="E9" s="5"/>
      <c r="F9" s="28"/>
      <c r="G9" s="5"/>
      <c r="H9" s="5"/>
      <c r="I9" s="5"/>
      <c r="J9" s="5"/>
      <c r="L9" s="4" t="s">
        <v>0</v>
      </c>
      <c r="M9" s="5"/>
      <c r="N9" s="5"/>
      <c r="O9" s="5"/>
      <c r="P9" s="28"/>
      <c r="Q9" s="5"/>
      <c r="R9" s="5"/>
      <c r="S9" s="5"/>
      <c r="T9" s="5"/>
    </row>
    <row r="10" spans="2:20" x14ac:dyDescent="0.25">
      <c r="B10" s="6" t="s">
        <v>0</v>
      </c>
      <c r="C10" s="7">
        <v>285</v>
      </c>
      <c r="D10" s="7">
        <v>1405</v>
      </c>
      <c r="E10" s="7">
        <v>2216</v>
      </c>
      <c r="F10" s="52">
        <v>1854</v>
      </c>
      <c r="G10" s="50">
        <v>242</v>
      </c>
      <c r="H10" s="7">
        <v>984</v>
      </c>
      <c r="I10" s="7">
        <v>1994</v>
      </c>
      <c r="J10" s="7">
        <v>2540</v>
      </c>
      <c r="L10" s="6" t="s">
        <v>0</v>
      </c>
      <c r="M10" s="11">
        <f>C10/(C10+D10+E10+F10)*100</f>
        <v>4.9479166666666661</v>
      </c>
      <c r="N10" s="11">
        <f>D10/(D10+E10+F10+C10)*100</f>
        <v>24.392361111111111</v>
      </c>
      <c r="O10" s="11">
        <f>E10/(E10+F10+D10+C10)*100</f>
        <v>38.472222222222221</v>
      </c>
      <c r="P10" s="29">
        <f>F10/(F10+E10+D10+C10)*100</f>
        <v>32.1875</v>
      </c>
      <c r="Q10" s="25">
        <f>G10/(G10+H10+I10+J10)*100</f>
        <v>4.2013888888888893</v>
      </c>
      <c r="R10" s="11">
        <f>H10/(H10+I10+J10+G10)*100</f>
        <v>17.083333333333332</v>
      </c>
      <c r="S10" s="11">
        <f>I10/(I10+J10+H10+G10)*100</f>
        <v>34.618055555555557</v>
      </c>
      <c r="T10" s="11">
        <f>J10/(J10+I10+H10+G10)*100</f>
        <v>44.097222222222221</v>
      </c>
    </row>
    <row r="11" spans="2:20" x14ac:dyDescent="0.25">
      <c r="B11" s="4" t="s">
        <v>18</v>
      </c>
      <c r="C11" s="8"/>
      <c r="D11" s="8"/>
      <c r="E11" s="8"/>
      <c r="F11" s="53"/>
      <c r="G11" s="8"/>
      <c r="H11" s="8"/>
      <c r="I11" s="8"/>
      <c r="J11" s="8"/>
      <c r="L11" s="4" t="s">
        <v>18</v>
      </c>
      <c r="M11" s="12"/>
      <c r="N11" s="12"/>
      <c r="O11" s="12"/>
      <c r="P11" s="30"/>
      <c r="Q11" s="12"/>
      <c r="R11" s="12"/>
      <c r="S11" s="12"/>
      <c r="T11" s="12"/>
    </row>
    <row r="12" spans="2:20" x14ac:dyDescent="0.25">
      <c r="B12" s="9" t="s">
        <v>1</v>
      </c>
      <c r="C12" s="10">
        <v>70</v>
      </c>
      <c r="D12" s="10">
        <v>267</v>
      </c>
      <c r="E12" s="10">
        <v>416</v>
      </c>
      <c r="F12" s="54">
        <v>416</v>
      </c>
      <c r="G12" s="51">
        <v>46</v>
      </c>
      <c r="H12" s="10">
        <v>178</v>
      </c>
      <c r="I12" s="10">
        <v>393</v>
      </c>
      <c r="J12" s="10">
        <v>552</v>
      </c>
      <c r="L12" s="9" t="s">
        <v>1</v>
      </c>
      <c r="M12" s="13">
        <f t="shared" ref="M12:M22" si="0">C12/(C12+D12+E12+F12)*100</f>
        <v>5.9880239520958085</v>
      </c>
      <c r="N12" s="13">
        <f t="shared" ref="N12:N23" si="1">D12/(D12+E12+F12+C12)*100</f>
        <v>22.840034217279726</v>
      </c>
      <c r="O12" s="13">
        <f t="shared" ref="O12:O23" si="2">E12/(E12+F12+D12+C12)*100</f>
        <v>35.585970915312231</v>
      </c>
      <c r="P12" s="31">
        <f t="shared" ref="P12:P23" si="3">F12/(F12+E12+D12+C12)*100</f>
        <v>35.585970915312231</v>
      </c>
      <c r="Q12" s="26">
        <f t="shared" ref="Q12:Q15" si="4">G12/(G12+H12+I12+J12)*100</f>
        <v>3.9349871685201028</v>
      </c>
      <c r="R12" s="13">
        <f t="shared" ref="R12:R15" si="5">H12/(H12+I12+J12+G12)*100</f>
        <v>15.226689478186483</v>
      </c>
      <c r="S12" s="13">
        <f t="shared" ref="S12" si="6">I12/(I12+J12+H12+G12)*100</f>
        <v>33.618477331052183</v>
      </c>
      <c r="T12" s="13">
        <f t="shared" ref="T12:T15" si="7">J12/(J12+I12+H12+G12)*100</f>
        <v>47.219846022241228</v>
      </c>
    </row>
    <row r="13" spans="2:20" x14ac:dyDescent="0.25">
      <c r="B13" s="9" t="s">
        <v>19</v>
      </c>
      <c r="C13" s="10">
        <v>120</v>
      </c>
      <c r="D13" s="10">
        <v>534</v>
      </c>
      <c r="E13" s="10">
        <v>762</v>
      </c>
      <c r="F13" s="54">
        <v>659</v>
      </c>
      <c r="G13" s="51">
        <v>95</v>
      </c>
      <c r="H13" s="10">
        <v>354</v>
      </c>
      <c r="I13" s="10">
        <v>685</v>
      </c>
      <c r="J13" s="10">
        <v>941</v>
      </c>
      <c r="L13" s="9" t="s">
        <v>19</v>
      </c>
      <c r="M13" s="13">
        <f t="shared" si="0"/>
        <v>5.7831325301204819</v>
      </c>
      <c r="N13" s="13">
        <f t="shared" si="1"/>
        <v>25.734939759036145</v>
      </c>
      <c r="O13" s="13">
        <f t="shared" si="2"/>
        <v>36.722891566265062</v>
      </c>
      <c r="P13" s="31">
        <f t="shared" si="3"/>
        <v>31.75903614457831</v>
      </c>
      <c r="Q13" s="26">
        <f t="shared" si="4"/>
        <v>4.5783132530120483</v>
      </c>
      <c r="R13" s="13">
        <f t="shared" si="5"/>
        <v>17.060240963855421</v>
      </c>
      <c r="S13" s="13">
        <f>I13/(I13+J13+H13+G13)*100</f>
        <v>33.012048192771083</v>
      </c>
      <c r="T13" s="13">
        <f t="shared" si="7"/>
        <v>45.349397590361448</v>
      </c>
    </row>
    <row r="14" spans="2:20" x14ac:dyDescent="0.25">
      <c r="B14" s="9" t="s">
        <v>20</v>
      </c>
      <c r="C14" s="10">
        <v>68</v>
      </c>
      <c r="D14" s="10">
        <v>414</v>
      </c>
      <c r="E14" s="10">
        <v>704</v>
      </c>
      <c r="F14" s="54">
        <v>516</v>
      </c>
      <c r="G14" s="51">
        <v>60</v>
      </c>
      <c r="H14" s="10">
        <v>285</v>
      </c>
      <c r="I14" s="10">
        <v>627</v>
      </c>
      <c r="J14" s="10">
        <v>730</v>
      </c>
      <c r="L14" s="9" t="s">
        <v>20</v>
      </c>
      <c r="M14" s="13">
        <f t="shared" si="0"/>
        <v>3.9952996474735603</v>
      </c>
      <c r="N14" s="13">
        <f t="shared" si="1"/>
        <v>24.324324324324326</v>
      </c>
      <c r="O14" s="13">
        <f t="shared" si="2"/>
        <v>41.363102232667451</v>
      </c>
      <c r="P14" s="31">
        <f t="shared" si="3"/>
        <v>30.317273795534668</v>
      </c>
      <c r="Q14" s="26">
        <f t="shared" si="4"/>
        <v>3.5252643948296121</v>
      </c>
      <c r="R14" s="13">
        <f t="shared" si="5"/>
        <v>16.745005875440658</v>
      </c>
      <c r="S14" s="13">
        <f>I14/(I14+J14+H14+G14)*100</f>
        <v>36.839012925969449</v>
      </c>
      <c r="T14" s="13">
        <f t="shared" si="7"/>
        <v>42.890716803760284</v>
      </c>
    </row>
    <row r="15" spans="2:20" x14ac:dyDescent="0.25">
      <c r="B15" s="9" t="s">
        <v>21</v>
      </c>
      <c r="C15" s="10">
        <v>27</v>
      </c>
      <c r="D15" s="10">
        <v>190</v>
      </c>
      <c r="E15" s="10">
        <v>334</v>
      </c>
      <c r="F15" s="54">
        <v>263</v>
      </c>
      <c r="G15" s="51">
        <v>41</v>
      </c>
      <c r="H15" s="10">
        <v>167</v>
      </c>
      <c r="I15" s="10">
        <v>289</v>
      </c>
      <c r="J15" s="10">
        <v>317</v>
      </c>
      <c r="L15" s="9" t="s">
        <v>21</v>
      </c>
      <c r="M15" s="13">
        <f t="shared" si="0"/>
        <v>3.3169533169533167</v>
      </c>
      <c r="N15" s="13">
        <f t="shared" si="1"/>
        <v>23.341523341523342</v>
      </c>
      <c r="O15" s="13">
        <f t="shared" si="2"/>
        <v>41.031941031941031</v>
      </c>
      <c r="P15" s="31">
        <f t="shared" si="3"/>
        <v>32.309582309582311</v>
      </c>
      <c r="Q15" s="26">
        <f t="shared" si="4"/>
        <v>5.0368550368550373</v>
      </c>
      <c r="R15" s="13">
        <f t="shared" si="5"/>
        <v>20.515970515970515</v>
      </c>
      <c r="S15" s="13">
        <f>I15/(I15+J15+H15+G15)*100</f>
        <v>35.503685503685503</v>
      </c>
      <c r="T15" s="13">
        <f t="shared" si="7"/>
        <v>38.943488943488944</v>
      </c>
    </row>
    <row r="16" spans="2:20" x14ac:dyDescent="0.25">
      <c r="B16" s="4" t="s">
        <v>22</v>
      </c>
      <c r="C16" s="8"/>
      <c r="D16" s="8"/>
      <c r="E16" s="8"/>
      <c r="F16" s="53"/>
      <c r="G16" s="8"/>
      <c r="H16" s="8"/>
      <c r="I16" s="8"/>
      <c r="J16" s="8"/>
      <c r="L16" s="4" t="s">
        <v>22</v>
      </c>
      <c r="M16" s="12"/>
      <c r="N16" s="12"/>
      <c r="O16" s="12"/>
      <c r="P16" s="30"/>
      <c r="Q16" s="12"/>
      <c r="R16" s="12"/>
      <c r="S16" s="12"/>
      <c r="T16" s="12"/>
    </row>
    <row r="17" spans="2:20" x14ac:dyDescent="0.25">
      <c r="B17" s="9" t="s">
        <v>23</v>
      </c>
      <c r="C17" s="10">
        <v>52</v>
      </c>
      <c r="D17" s="10">
        <v>385</v>
      </c>
      <c r="E17" s="10">
        <v>886</v>
      </c>
      <c r="F17" s="54">
        <v>347</v>
      </c>
      <c r="G17" s="51">
        <v>38</v>
      </c>
      <c r="H17" s="10">
        <v>171</v>
      </c>
      <c r="I17" s="10">
        <v>790</v>
      </c>
      <c r="J17" s="10">
        <v>671</v>
      </c>
      <c r="L17" s="9" t="s">
        <v>23</v>
      </c>
      <c r="M17" s="13">
        <f t="shared" si="0"/>
        <v>3.1137724550898205</v>
      </c>
      <c r="N17" s="13">
        <f t="shared" si="1"/>
        <v>23.053892215568865</v>
      </c>
      <c r="O17" s="13">
        <f t="shared" si="2"/>
        <v>53.053892215568865</v>
      </c>
      <c r="P17" s="31">
        <f t="shared" si="3"/>
        <v>20.778443113772454</v>
      </c>
      <c r="Q17" s="26">
        <f t="shared" ref="Q17:Q22" si="8">G17/(G17+H17+I17+J17)*100</f>
        <v>2.2754491017964074</v>
      </c>
      <c r="R17" s="13">
        <f t="shared" ref="R17:R23" si="9">H17/(H17+I17+J17+G17)*100</f>
        <v>10.239520958083832</v>
      </c>
      <c r="S17" s="13">
        <f t="shared" ref="S17:S18" si="10">I17/(I17+J17+H17+G17)*100</f>
        <v>47.305389221556887</v>
      </c>
      <c r="T17" s="13">
        <f t="shared" ref="T17:T23" si="11">J17/(J17+I17+H17+G17)*100</f>
        <v>40.179640718562872</v>
      </c>
    </row>
    <row r="18" spans="2:20" x14ac:dyDescent="0.25">
      <c r="B18" s="9" t="s">
        <v>24</v>
      </c>
      <c r="C18" s="10">
        <v>27</v>
      </c>
      <c r="D18" s="10">
        <v>169</v>
      </c>
      <c r="E18" s="10">
        <v>215</v>
      </c>
      <c r="F18" s="54">
        <v>208</v>
      </c>
      <c r="G18" s="51">
        <v>21</v>
      </c>
      <c r="H18" s="10">
        <v>76</v>
      </c>
      <c r="I18" s="10">
        <v>173</v>
      </c>
      <c r="J18" s="10">
        <v>349</v>
      </c>
      <c r="L18" s="9" t="s">
        <v>24</v>
      </c>
      <c r="M18" s="13">
        <f t="shared" si="0"/>
        <v>4.3618739903069468</v>
      </c>
      <c r="N18" s="13">
        <f t="shared" si="1"/>
        <v>27.302100161550889</v>
      </c>
      <c r="O18" s="13">
        <f t="shared" si="2"/>
        <v>34.733441033925686</v>
      </c>
      <c r="P18" s="31">
        <f t="shared" si="3"/>
        <v>33.602584814216478</v>
      </c>
      <c r="Q18" s="26">
        <f t="shared" si="8"/>
        <v>3.3925686591276252</v>
      </c>
      <c r="R18" s="13">
        <f t="shared" si="9"/>
        <v>12.277867528271406</v>
      </c>
      <c r="S18" s="13">
        <f t="shared" si="10"/>
        <v>27.948303715670438</v>
      </c>
      <c r="T18" s="13">
        <f t="shared" si="11"/>
        <v>56.381260096930532</v>
      </c>
    </row>
    <row r="19" spans="2:20" x14ac:dyDescent="0.25">
      <c r="B19" s="9" t="s">
        <v>42</v>
      </c>
      <c r="C19" s="10">
        <v>90</v>
      </c>
      <c r="D19" s="10">
        <v>432</v>
      </c>
      <c r="E19" s="10">
        <v>635</v>
      </c>
      <c r="F19" s="54">
        <v>602</v>
      </c>
      <c r="G19" s="51">
        <v>95</v>
      </c>
      <c r="H19" s="10">
        <v>440</v>
      </c>
      <c r="I19" s="10">
        <v>611</v>
      </c>
      <c r="J19" s="10">
        <v>613</v>
      </c>
      <c r="L19" s="9" t="s">
        <v>42</v>
      </c>
      <c r="M19" s="13">
        <f t="shared" si="0"/>
        <v>5.1165434906196703</v>
      </c>
      <c r="N19" s="13">
        <f t="shared" si="1"/>
        <v>24.559408754974417</v>
      </c>
      <c r="O19" s="13">
        <f t="shared" si="2"/>
        <v>36.100056850483227</v>
      </c>
      <c r="P19" s="31">
        <f t="shared" si="3"/>
        <v>34.223990903922683</v>
      </c>
      <c r="Q19" s="26">
        <f t="shared" si="8"/>
        <v>5.4007959067652074</v>
      </c>
      <c r="R19" s="13">
        <f t="shared" si="9"/>
        <v>25.014212620807275</v>
      </c>
      <c r="S19" s="13">
        <f>I19/(I19+J19+H19+G19)*100</f>
        <v>34.735645252984646</v>
      </c>
      <c r="T19" s="13">
        <f t="shared" si="11"/>
        <v>34.849346219442864</v>
      </c>
    </row>
    <row r="20" spans="2:20" x14ac:dyDescent="0.25">
      <c r="B20" s="9" t="s">
        <v>26</v>
      </c>
      <c r="C20" s="10">
        <v>4</v>
      </c>
      <c r="D20" s="10">
        <v>41</v>
      </c>
      <c r="E20" s="10">
        <v>47</v>
      </c>
      <c r="F20" s="54">
        <v>107</v>
      </c>
      <c r="G20" s="51">
        <v>2</v>
      </c>
      <c r="H20" s="10">
        <v>22</v>
      </c>
      <c r="I20" s="10">
        <v>42</v>
      </c>
      <c r="J20" s="10">
        <v>133</v>
      </c>
      <c r="L20" s="9" t="s">
        <v>26</v>
      </c>
      <c r="M20" s="13">
        <f t="shared" si="0"/>
        <v>2.0100502512562812</v>
      </c>
      <c r="N20" s="13">
        <f t="shared" si="1"/>
        <v>20.603015075376884</v>
      </c>
      <c r="O20" s="13">
        <f t="shared" si="2"/>
        <v>23.618090452261306</v>
      </c>
      <c r="P20" s="31">
        <f t="shared" si="3"/>
        <v>53.768844221105525</v>
      </c>
      <c r="Q20" s="26">
        <f t="shared" si="8"/>
        <v>1.0050251256281406</v>
      </c>
      <c r="R20" s="13">
        <f t="shared" si="9"/>
        <v>11.055276381909549</v>
      </c>
      <c r="S20" s="13">
        <f>I20/(I20+J20+H20+G20)*100</f>
        <v>21.105527638190953</v>
      </c>
      <c r="T20" s="13">
        <f t="shared" si="11"/>
        <v>66.834170854271363</v>
      </c>
    </row>
    <row r="21" spans="2:20" x14ac:dyDescent="0.25">
      <c r="B21" s="9" t="s">
        <v>27</v>
      </c>
      <c r="C21" s="10">
        <v>28</v>
      </c>
      <c r="D21" s="10">
        <v>56</v>
      </c>
      <c r="E21" s="10">
        <v>128</v>
      </c>
      <c r="F21" s="54">
        <v>128</v>
      </c>
      <c r="G21" s="51">
        <v>29</v>
      </c>
      <c r="H21" s="10">
        <v>60</v>
      </c>
      <c r="I21" s="10">
        <v>114</v>
      </c>
      <c r="J21" s="10">
        <v>137</v>
      </c>
      <c r="L21" s="9" t="s">
        <v>27</v>
      </c>
      <c r="M21" s="13">
        <f t="shared" si="0"/>
        <v>8.235294117647058</v>
      </c>
      <c r="N21" s="13">
        <f t="shared" si="1"/>
        <v>16.470588235294116</v>
      </c>
      <c r="O21" s="13">
        <f t="shared" si="2"/>
        <v>37.647058823529413</v>
      </c>
      <c r="P21" s="31">
        <f t="shared" si="3"/>
        <v>37.647058823529413</v>
      </c>
      <c r="Q21" s="26">
        <f t="shared" si="8"/>
        <v>8.5294117647058822</v>
      </c>
      <c r="R21" s="13">
        <f t="shared" si="9"/>
        <v>17.647058823529413</v>
      </c>
      <c r="S21" s="13">
        <f>I21/(I21+J21+H21+G21)*100</f>
        <v>33.529411764705877</v>
      </c>
      <c r="T21" s="13">
        <f t="shared" si="11"/>
        <v>40.294117647058826</v>
      </c>
    </row>
    <row r="22" spans="2:20" x14ac:dyDescent="0.25">
      <c r="B22" s="9" t="s">
        <v>28</v>
      </c>
      <c r="C22" s="10">
        <v>18</v>
      </c>
      <c r="D22" s="10">
        <v>73</v>
      </c>
      <c r="E22" s="10">
        <v>67</v>
      </c>
      <c r="F22" s="54">
        <v>72</v>
      </c>
      <c r="G22" s="51">
        <v>8</v>
      </c>
      <c r="H22" s="10">
        <v>58</v>
      </c>
      <c r="I22" s="10">
        <v>67</v>
      </c>
      <c r="J22" s="10">
        <v>97</v>
      </c>
      <c r="L22" s="9" t="s">
        <v>28</v>
      </c>
      <c r="M22" s="13">
        <f t="shared" si="0"/>
        <v>7.8260869565217401</v>
      </c>
      <c r="N22" s="13">
        <f t="shared" si="1"/>
        <v>31.739130434782609</v>
      </c>
      <c r="O22" s="13">
        <f t="shared" si="2"/>
        <v>29.130434782608695</v>
      </c>
      <c r="P22" s="31">
        <f t="shared" si="3"/>
        <v>31.304347826086961</v>
      </c>
      <c r="Q22" s="26">
        <f t="shared" si="8"/>
        <v>3.4782608695652173</v>
      </c>
      <c r="R22" s="13">
        <f t="shared" si="9"/>
        <v>25.217391304347824</v>
      </c>
      <c r="S22" s="13">
        <f>I22/(I22+J22+H22+G22)*100</f>
        <v>29.130434782608695</v>
      </c>
      <c r="T22" s="13">
        <f t="shared" si="11"/>
        <v>42.173913043478265</v>
      </c>
    </row>
    <row r="23" spans="2:20" x14ac:dyDescent="0.25">
      <c r="B23" s="9" t="s">
        <v>29</v>
      </c>
      <c r="C23" s="10">
        <v>66</v>
      </c>
      <c r="D23" s="10">
        <v>249</v>
      </c>
      <c r="E23" s="10">
        <v>238</v>
      </c>
      <c r="F23" s="54">
        <v>390</v>
      </c>
      <c r="G23" s="51">
        <v>49</v>
      </c>
      <c r="H23" s="10">
        <v>157</v>
      </c>
      <c r="I23" s="10">
        <v>197</v>
      </c>
      <c r="J23" s="10">
        <v>540</v>
      </c>
      <c r="L23" s="9" t="s">
        <v>29</v>
      </c>
      <c r="M23" s="13">
        <f>C23/(C23+D23+E23+F23)*100</f>
        <v>6.9989395546129369</v>
      </c>
      <c r="N23" s="13">
        <f t="shared" si="1"/>
        <v>26.405090137857901</v>
      </c>
      <c r="O23" s="13">
        <f t="shared" si="2"/>
        <v>25.238600212089079</v>
      </c>
      <c r="P23" s="31">
        <f t="shared" si="3"/>
        <v>41.357370095440082</v>
      </c>
      <c r="Q23" s="26">
        <f>G23/(G23+H23+I23+J23)*100</f>
        <v>5.1961823966065745</v>
      </c>
      <c r="R23" s="13">
        <f t="shared" si="9"/>
        <v>16.648992576882289</v>
      </c>
      <c r="S23" s="13">
        <f>I23/(I23+J23+H23+G23)*100</f>
        <v>20.890774125132555</v>
      </c>
      <c r="T23" s="13">
        <f t="shared" si="11"/>
        <v>57.264050901378582</v>
      </c>
    </row>
  </sheetData>
  <mergeCells count="6">
    <mergeCell ref="Q7:T7"/>
    <mergeCell ref="C7:F7"/>
    <mergeCell ref="G7:J7"/>
    <mergeCell ref="B7:B8"/>
    <mergeCell ref="L7:L8"/>
    <mergeCell ref="M7:P7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4" width="10.85546875" bestFit="1" customWidth="1"/>
    <col min="5" max="5" width="11.7109375" bestFit="1" customWidth="1"/>
    <col min="6" max="6" width="11.28515625" customWidth="1"/>
    <col min="7" max="7" width="3.42578125" customWidth="1"/>
    <col min="8" max="8" width="28.28515625" customWidth="1"/>
    <col min="9" max="12" width="11.7109375" customWidth="1"/>
  </cols>
  <sheetData>
    <row r="1" spans="2:12" ht="18" x14ac:dyDescent="0.25">
      <c r="B1" s="1" t="s">
        <v>6</v>
      </c>
    </row>
    <row r="2" spans="2:12" ht="18" x14ac:dyDescent="0.25">
      <c r="B2" s="1" t="s">
        <v>7</v>
      </c>
    </row>
    <row r="3" spans="2:12" x14ac:dyDescent="0.25">
      <c r="B3" s="70" t="s">
        <v>118</v>
      </c>
    </row>
    <row r="4" spans="2:12" ht="18" customHeight="1" x14ac:dyDescent="0.25">
      <c r="B4" s="1" t="s">
        <v>57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43</v>
      </c>
      <c r="H6" s="16" t="s">
        <v>41</v>
      </c>
    </row>
    <row r="7" spans="2:12" ht="33.75" x14ac:dyDescent="0.25">
      <c r="B7" s="3" t="s">
        <v>9</v>
      </c>
      <c r="C7" s="3" t="s">
        <v>45</v>
      </c>
      <c r="D7" s="3" t="s">
        <v>46</v>
      </c>
      <c r="E7" s="3" t="s">
        <v>47</v>
      </c>
      <c r="F7" s="3" t="s">
        <v>48</v>
      </c>
      <c r="H7" s="3" t="s">
        <v>9</v>
      </c>
      <c r="I7" s="3" t="s">
        <v>45</v>
      </c>
      <c r="J7" s="3" t="s">
        <v>46</v>
      </c>
      <c r="K7" s="3" t="s">
        <v>47</v>
      </c>
      <c r="L7" s="3" t="s">
        <v>48</v>
      </c>
    </row>
    <row r="8" spans="2:12" x14ac:dyDescent="0.25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 x14ac:dyDescent="0.25">
      <c r="B9" s="6" t="s">
        <v>0</v>
      </c>
      <c r="C9" s="7">
        <v>4182</v>
      </c>
      <c r="D9" s="7">
        <v>207</v>
      </c>
      <c r="E9" s="7">
        <v>811</v>
      </c>
      <c r="F9" s="7">
        <v>560</v>
      </c>
      <c r="H9" s="6" t="s">
        <v>0</v>
      </c>
      <c r="I9" s="11">
        <f>C9/(C9+D9+E9+F9)*100</f>
        <v>72.604166666666671</v>
      </c>
      <c r="J9" s="11">
        <f>D9/(D9+E9+F9+C9)*100</f>
        <v>3.5937499999999996</v>
      </c>
      <c r="K9" s="11">
        <f>E9/(E9+F9+D9+C9)*100</f>
        <v>14.079861111111111</v>
      </c>
      <c r="L9" s="11">
        <f>F9/(F9+E9+D9+C9)*100</f>
        <v>9.7222222222222232</v>
      </c>
    </row>
    <row r="10" spans="2:12" x14ac:dyDescent="0.25">
      <c r="B10" s="4" t="s">
        <v>18</v>
      </c>
      <c r="C10" s="8"/>
      <c r="D10" s="8"/>
      <c r="E10" s="8"/>
      <c r="F10" s="8"/>
      <c r="H10" s="4" t="s">
        <v>18</v>
      </c>
      <c r="I10" s="12"/>
      <c r="J10" s="12"/>
      <c r="K10" s="12"/>
      <c r="L10" s="12"/>
    </row>
    <row r="11" spans="2:12" x14ac:dyDescent="0.25">
      <c r="B11" s="9" t="s">
        <v>1</v>
      </c>
      <c r="C11" s="10">
        <v>824</v>
      </c>
      <c r="D11" s="10">
        <v>40</v>
      </c>
      <c r="E11" s="10">
        <v>179</v>
      </c>
      <c r="F11" s="10">
        <v>126</v>
      </c>
      <c r="H11" s="9" t="s">
        <v>1</v>
      </c>
      <c r="I11" s="13">
        <f t="shared" ref="I11:I21" si="0">C11/(C11+D11+E11+F11)*100</f>
        <v>70.487596236099222</v>
      </c>
      <c r="J11" s="13">
        <f t="shared" ref="J11:J22" si="1">D11/(D11+E11+F11+C11)*100</f>
        <v>3.4217279726261762</v>
      </c>
      <c r="K11" s="13">
        <f t="shared" ref="K11:K22" si="2">E11/(E11+F11+D11+C11)*100</f>
        <v>15.312232677502138</v>
      </c>
      <c r="L11" s="13">
        <f t="shared" ref="L11:L22" si="3">F11/(F11+E11+D11+C11)*100</f>
        <v>10.778443113772456</v>
      </c>
    </row>
    <row r="12" spans="2:12" x14ac:dyDescent="0.25">
      <c r="B12" s="9" t="s">
        <v>19</v>
      </c>
      <c r="C12" s="10">
        <v>1502</v>
      </c>
      <c r="D12" s="10">
        <v>69</v>
      </c>
      <c r="E12" s="10">
        <v>293</v>
      </c>
      <c r="F12" s="10">
        <v>211</v>
      </c>
      <c r="H12" s="9" t="s">
        <v>19</v>
      </c>
      <c r="I12" s="13">
        <f t="shared" si="0"/>
        <v>72.385542168674704</v>
      </c>
      <c r="J12" s="13">
        <f t="shared" si="1"/>
        <v>3.3253012048192767</v>
      </c>
      <c r="K12" s="13">
        <f t="shared" si="2"/>
        <v>14.120481927710843</v>
      </c>
      <c r="L12" s="13">
        <f t="shared" si="3"/>
        <v>10.168674698795181</v>
      </c>
    </row>
    <row r="13" spans="2:12" x14ac:dyDescent="0.25">
      <c r="B13" s="9" t="s">
        <v>20</v>
      </c>
      <c r="C13" s="10">
        <v>1247</v>
      </c>
      <c r="D13" s="10">
        <v>59</v>
      </c>
      <c r="E13" s="10">
        <v>239</v>
      </c>
      <c r="F13" s="10">
        <v>157</v>
      </c>
      <c r="H13" s="9" t="s">
        <v>20</v>
      </c>
      <c r="I13" s="13">
        <f t="shared" si="0"/>
        <v>73.26674500587545</v>
      </c>
      <c r="J13" s="13">
        <f t="shared" si="1"/>
        <v>3.4665099882491188</v>
      </c>
      <c r="K13" s="13">
        <f t="shared" si="2"/>
        <v>14.042303172737954</v>
      </c>
      <c r="L13" s="13">
        <f t="shared" si="3"/>
        <v>9.2244418331374849</v>
      </c>
    </row>
    <row r="14" spans="2:12" x14ac:dyDescent="0.25">
      <c r="B14" s="9" t="s">
        <v>21</v>
      </c>
      <c r="C14" s="10">
        <v>609</v>
      </c>
      <c r="D14" s="10">
        <v>39</v>
      </c>
      <c r="E14" s="10">
        <v>100</v>
      </c>
      <c r="F14" s="10">
        <v>66</v>
      </c>
      <c r="H14" s="9" t="s">
        <v>21</v>
      </c>
      <c r="I14" s="13">
        <f t="shared" si="0"/>
        <v>74.81572481572482</v>
      </c>
      <c r="J14" s="13">
        <f t="shared" si="1"/>
        <v>4.7911547911547911</v>
      </c>
      <c r="K14" s="13">
        <f t="shared" si="2"/>
        <v>12.285012285012286</v>
      </c>
      <c r="L14" s="13">
        <f t="shared" si="3"/>
        <v>8.1081081081081088</v>
      </c>
    </row>
    <row r="15" spans="2:12" x14ac:dyDescent="0.25">
      <c r="B15" s="4" t="s">
        <v>22</v>
      </c>
      <c r="C15" s="8"/>
      <c r="D15" s="8"/>
      <c r="E15" s="8"/>
      <c r="F15" s="8"/>
      <c r="H15" s="4" t="s">
        <v>22</v>
      </c>
      <c r="I15" s="8"/>
      <c r="J15" s="8"/>
      <c r="K15" s="8"/>
      <c r="L15" s="8"/>
    </row>
    <row r="16" spans="2:12" x14ac:dyDescent="0.25">
      <c r="B16" s="9" t="s">
        <v>23</v>
      </c>
      <c r="C16" s="10">
        <v>1206</v>
      </c>
      <c r="D16" s="10">
        <v>57</v>
      </c>
      <c r="E16" s="10">
        <v>269</v>
      </c>
      <c r="F16" s="10">
        <v>138</v>
      </c>
      <c r="H16" s="9" t="s">
        <v>23</v>
      </c>
      <c r="I16" s="13">
        <f t="shared" si="0"/>
        <v>72.215568862275447</v>
      </c>
      <c r="J16" s="13">
        <f t="shared" si="1"/>
        <v>3.4131736526946108</v>
      </c>
      <c r="K16" s="13">
        <f t="shared" si="2"/>
        <v>16.107784431137727</v>
      </c>
      <c r="L16" s="13">
        <f t="shared" si="3"/>
        <v>8.2634730538922163</v>
      </c>
    </row>
    <row r="17" spans="2:12" x14ac:dyDescent="0.25">
      <c r="B17" s="9" t="s">
        <v>24</v>
      </c>
      <c r="C17" s="10">
        <v>392</v>
      </c>
      <c r="D17" s="10">
        <v>1</v>
      </c>
      <c r="E17" s="10">
        <v>133</v>
      </c>
      <c r="F17" s="10">
        <v>93</v>
      </c>
      <c r="H17" s="9" t="s">
        <v>24</v>
      </c>
      <c r="I17" s="13">
        <f t="shared" si="0"/>
        <v>63.327948303715672</v>
      </c>
      <c r="J17" s="13">
        <f t="shared" si="1"/>
        <v>0.16155088852988692</v>
      </c>
      <c r="K17" s="13">
        <f t="shared" si="2"/>
        <v>21.486268174474958</v>
      </c>
      <c r="L17" s="13">
        <f t="shared" si="3"/>
        <v>15.024232633279484</v>
      </c>
    </row>
    <row r="18" spans="2:12" x14ac:dyDescent="0.25">
      <c r="B18" s="9" t="s">
        <v>42</v>
      </c>
      <c r="C18" s="10">
        <v>1286</v>
      </c>
      <c r="D18" s="10">
        <v>128</v>
      </c>
      <c r="E18" s="10">
        <v>199</v>
      </c>
      <c r="F18" s="10">
        <v>146</v>
      </c>
      <c r="H18" s="9" t="s">
        <v>42</v>
      </c>
      <c r="I18" s="13">
        <f t="shared" si="0"/>
        <v>73.109721432632185</v>
      </c>
      <c r="J18" s="13">
        <f t="shared" si="1"/>
        <v>7.2768618533257525</v>
      </c>
      <c r="K18" s="13">
        <f t="shared" si="2"/>
        <v>11.313246162592382</v>
      </c>
      <c r="L18" s="13">
        <f t="shared" si="3"/>
        <v>8.3001705514496873</v>
      </c>
    </row>
    <row r="19" spans="2:12" x14ac:dyDescent="0.25">
      <c r="B19" s="9" t="s">
        <v>26</v>
      </c>
      <c r="C19" s="10">
        <v>159</v>
      </c>
      <c r="D19" s="10">
        <v>7</v>
      </c>
      <c r="E19" s="10">
        <v>23</v>
      </c>
      <c r="F19" s="10">
        <v>10</v>
      </c>
      <c r="H19" s="9" t="s">
        <v>26</v>
      </c>
      <c r="I19" s="13">
        <f t="shared" si="0"/>
        <v>79.899497487437188</v>
      </c>
      <c r="J19" s="13">
        <f t="shared" si="1"/>
        <v>3.5175879396984926</v>
      </c>
      <c r="K19" s="13">
        <f t="shared" si="2"/>
        <v>11.557788944723619</v>
      </c>
      <c r="L19" s="13">
        <f t="shared" si="3"/>
        <v>5.025125628140704</v>
      </c>
    </row>
    <row r="20" spans="2:12" x14ac:dyDescent="0.25">
      <c r="B20" s="9" t="s">
        <v>27</v>
      </c>
      <c r="C20" s="10">
        <v>308</v>
      </c>
      <c r="D20" s="10">
        <v>1</v>
      </c>
      <c r="E20" s="10">
        <v>4</v>
      </c>
      <c r="F20" s="10">
        <v>27</v>
      </c>
      <c r="H20" s="9" t="s">
        <v>27</v>
      </c>
      <c r="I20" s="13">
        <f t="shared" si="0"/>
        <v>90.588235294117652</v>
      </c>
      <c r="J20" s="13">
        <f t="shared" si="1"/>
        <v>0.29411764705882354</v>
      </c>
      <c r="K20" s="13">
        <f t="shared" si="2"/>
        <v>1.1764705882352942</v>
      </c>
      <c r="L20" s="13">
        <f t="shared" si="3"/>
        <v>7.9411764705882346</v>
      </c>
    </row>
    <row r="21" spans="2:12" x14ac:dyDescent="0.25">
      <c r="B21" s="9" t="s">
        <v>28</v>
      </c>
      <c r="C21" s="10">
        <v>161</v>
      </c>
      <c r="D21" s="10">
        <v>2</v>
      </c>
      <c r="E21" s="10">
        <v>39</v>
      </c>
      <c r="F21" s="10">
        <v>28</v>
      </c>
      <c r="H21" s="9" t="s">
        <v>28</v>
      </c>
      <c r="I21" s="13">
        <f t="shared" si="0"/>
        <v>70</v>
      </c>
      <c r="J21" s="13">
        <f t="shared" si="1"/>
        <v>0.86956521739130432</v>
      </c>
      <c r="K21" s="13">
        <f t="shared" si="2"/>
        <v>16.956521739130434</v>
      </c>
      <c r="L21" s="13">
        <f t="shared" si="3"/>
        <v>12.173913043478262</v>
      </c>
    </row>
    <row r="22" spans="2:12" x14ac:dyDescent="0.25">
      <c r="B22" s="9" t="s">
        <v>29</v>
      </c>
      <c r="C22" s="10">
        <v>670</v>
      </c>
      <c r="D22" s="10">
        <v>11</v>
      </c>
      <c r="E22" s="10">
        <v>144</v>
      </c>
      <c r="F22" s="10">
        <v>118</v>
      </c>
      <c r="H22" s="9" t="s">
        <v>29</v>
      </c>
      <c r="I22" s="13">
        <f>C22/(C22+D22+E22+F22)*100</f>
        <v>71.049840933191945</v>
      </c>
      <c r="J22" s="13">
        <f t="shared" si="1"/>
        <v>1.166489925768823</v>
      </c>
      <c r="K22" s="13">
        <f t="shared" si="2"/>
        <v>15.270413573700955</v>
      </c>
      <c r="L22" s="13">
        <f t="shared" si="3"/>
        <v>12.513255567338282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3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2:24" ht="18" x14ac:dyDescent="0.25">
      <c r="B1" s="1" t="s">
        <v>6</v>
      </c>
    </row>
    <row r="2" spans="2:24" ht="18" x14ac:dyDescent="0.25">
      <c r="B2" s="1" t="s">
        <v>7</v>
      </c>
    </row>
    <row r="3" spans="2:24" x14ac:dyDescent="0.25">
      <c r="B3" s="70" t="s">
        <v>118</v>
      </c>
    </row>
    <row r="4" spans="2:24" ht="18" customHeight="1" x14ac:dyDescent="0.25">
      <c r="B4" s="1" t="s">
        <v>56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2:24" ht="4.5" customHeight="1" x14ac:dyDescent="0.25"/>
    <row r="6" spans="2:24" x14ac:dyDescent="0.25">
      <c r="B6" s="16" t="s">
        <v>43</v>
      </c>
      <c r="N6" s="16" t="s">
        <v>41</v>
      </c>
    </row>
    <row r="7" spans="2:24" x14ac:dyDescent="0.25">
      <c r="B7" s="98" t="s">
        <v>9</v>
      </c>
      <c r="C7" s="98" t="s">
        <v>49</v>
      </c>
      <c r="D7" s="98"/>
      <c r="E7" s="98"/>
      <c r="F7" s="98"/>
      <c r="G7" s="99"/>
      <c r="H7" s="97" t="s">
        <v>50</v>
      </c>
      <c r="I7" s="98"/>
      <c r="J7" s="98"/>
      <c r="K7" s="98"/>
      <c r="L7" s="98"/>
      <c r="N7" s="98" t="s">
        <v>9</v>
      </c>
      <c r="O7" s="98" t="s">
        <v>49</v>
      </c>
      <c r="P7" s="98"/>
      <c r="Q7" s="98"/>
      <c r="R7" s="98"/>
      <c r="S7" s="99"/>
      <c r="T7" s="97" t="s">
        <v>50</v>
      </c>
      <c r="U7" s="98"/>
      <c r="V7" s="98"/>
      <c r="W7" s="98"/>
      <c r="X7" s="98"/>
    </row>
    <row r="8" spans="2:24" ht="33.75" x14ac:dyDescent="0.25">
      <c r="B8" s="100"/>
      <c r="C8" s="80" t="s">
        <v>51</v>
      </c>
      <c r="D8" s="80" t="s">
        <v>52</v>
      </c>
      <c r="E8" s="80" t="s">
        <v>53</v>
      </c>
      <c r="F8" s="80" t="s">
        <v>54</v>
      </c>
      <c r="G8" s="17" t="s">
        <v>55</v>
      </c>
      <c r="H8" s="20" t="s">
        <v>51</v>
      </c>
      <c r="I8" s="80" t="s">
        <v>52</v>
      </c>
      <c r="J8" s="80" t="s">
        <v>53</v>
      </c>
      <c r="K8" s="80" t="s">
        <v>54</v>
      </c>
      <c r="L8" s="80" t="s">
        <v>55</v>
      </c>
      <c r="N8" s="100"/>
      <c r="O8" s="80" t="s">
        <v>51</v>
      </c>
      <c r="P8" s="80" t="s">
        <v>52</v>
      </c>
      <c r="Q8" s="80" t="s">
        <v>53</v>
      </c>
      <c r="R8" s="80" t="s">
        <v>54</v>
      </c>
      <c r="S8" s="27" t="s">
        <v>55</v>
      </c>
      <c r="T8" s="79" t="s">
        <v>51</v>
      </c>
      <c r="U8" s="80" t="s">
        <v>52</v>
      </c>
      <c r="V8" s="80" t="s">
        <v>53</v>
      </c>
      <c r="W8" s="80" t="s">
        <v>54</v>
      </c>
      <c r="X8" s="80" t="s">
        <v>55</v>
      </c>
    </row>
    <row r="9" spans="2:24" x14ac:dyDescent="0.25">
      <c r="B9" s="4" t="s">
        <v>0</v>
      </c>
      <c r="C9" s="5"/>
      <c r="D9" s="5"/>
      <c r="E9" s="5"/>
      <c r="F9" s="5"/>
      <c r="G9" s="5"/>
      <c r="H9" s="21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 x14ac:dyDescent="0.25">
      <c r="B10" s="6" t="s">
        <v>0</v>
      </c>
      <c r="C10" s="7">
        <v>312</v>
      </c>
      <c r="D10" s="7">
        <v>809</v>
      </c>
      <c r="E10" s="7">
        <v>1014</v>
      </c>
      <c r="F10" s="7">
        <v>723</v>
      </c>
      <c r="G10" s="18">
        <v>1324</v>
      </c>
      <c r="H10" s="22">
        <v>72</v>
      </c>
      <c r="I10" s="7">
        <v>93</v>
      </c>
      <c r="J10" s="7">
        <v>16</v>
      </c>
      <c r="K10" s="7">
        <v>14</v>
      </c>
      <c r="L10" s="7">
        <v>12</v>
      </c>
      <c r="N10" s="6" t="s">
        <v>0</v>
      </c>
      <c r="O10" s="11">
        <f>C10/(C10+D10+E10+F10+G10)*100</f>
        <v>7.4605451936872305</v>
      </c>
      <c r="P10" s="11">
        <f>D10/(D10+E10+F10+G10+C10)*100</f>
        <v>19.344811095169774</v>
      </c>
      <c r="Q10" s="11">
        <f>E10/(E10+F10+G10+C10+D10)*100</f>
        <v>24.2467718794835</v>
      </c>
      <c r="R10" s="11">
        <f>F10/(F10+G10+E10+D10+C10)*100</f>
        <v>17.288378766140603</v>
      </c>
      <c r="S10" s="29">
        <f>G10/(G10+C10+D10+E10+F10)*100</f>
        <v>31.659493065518891</v>
      </c>
      <c r="T10" s="25">
        <f>H10/(H10+I10+J10+K10+L10)*100</f>
        <v>34.782608695652172</v>
      </c>
      <c r="U10" s="11">
        <f>I10/(I10+J10+K10+L10+H10)*100</f>
        <v>44.927536231884055</v>
      </c>
      <c r="V10" s="11">
        <f>J10/(J10+K10+L10+H10+I10)*100</f>
        <v>7.7294685990338161</v>
      </c>
      <c r="W10" s="11">
        <f>K10/(K10+L10+J10+I10+H10)*100</f>
        <v>6.7632850241545892</v>
      </c>
      <c r="X10" s="11">
        <f>L10/(L10+H10+I10+J10+K10)*100</f>
        <v>5.7971014492753623</v>
      </c>
    </row>
    <row r="11" spans="2:24" x14ac:dyDescent="0.25">
      <c r="B11" s="4" t="s">
        <v>18</v>
      </c>
      <c r="C11" s="8"/>
      <c r="D11" s="8"/>
      <c r="E11" s="8"/>
      <c r="F11" s="8"/>
      <c r="G11" s="8"/>
      <c r="H11" s="23"/>
      <c r="I11" s="8"/>
      <c r="J11" s="8"/>
      <c r="K11" s="8"/>
      <c r="L11" s="8"/>
      <c r="N11" s="4" t="s">
        <v>18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 x14ac:dyDescent="0.25">
      <c r="B12" s="9" t="s">
        <v>1</v>
      </c>
      <c r="C12" s="10">
        <v>46</v>
      </c>
      <c r="D12" s="10">
        <v>115</v>
      </c>
      <c r="E12" s="10">
        <v>190</v>
      </c>
      <c r="F12" s="10">
        <v>126</v>
      </c>
      <c r="G12" s="19">
        <v>347</v>
      </c>
      <c r="H12" s="24">
        <v>11</v>
      </c>
      <c r="I12" s="10">
        <v>18</v>
      </c>
      <c r="J12" s="10">
        <v>2</v>
      </c>
      <c r="K12" s="10">
        <v>4</v>
      </c>
      <c r="L12" s="10">
        <v>5</v>
      </c>
      <c r="N12" s="9" t="s">
        <v>1</v>
      </c>
      <c r="O12" s="13">
        <f t="shared" ref="O12:O15" si="0">C12/(C12+D12+E12+F12+G12)*100</f>
        <v>5.5825242718446608</v>
      </c>
      <c r="P12" s="13">
        <f t="shared" ref="P12:P15" si="1">D12/(D12+E12+F12+G12+C12)*100</f>
        <v>13.956310679611651</v>
      </c>
      <c r="Q12" s="13">
        <f t="shared" ref="Q12:Q15" si="2">E12/(E12+F12+G12+C12+D12)*100</f>
        <v>23.058252427184467</v>
      </c>
      <c r="R12" s="13">
        <f t="shared" ref="R12:R15" si="3">F12/(F12+G12+E12+D12+C12)*100</f>
        <v>15.291262135922329</v>
      </c>
      <c r="S12" s="31">
        <f t="shared" ref="S12:S15" si="4">G12/(G12+C12+D12+E12+F12)*100</f>
        <v>42.11165048543689</v>
      </c>
      <c r="T12" s="26">
        <f t="shared" ref="T12:T15" si="5">H12/(H12+I12+J12+K12+L12)*100</f>
        <v>27.500000000000004</v>
      </c>
      <c r="U12" s="13">
        <f t="shared" ref="U12:U15" si="6">I12/(I12+J12+K12+L12+H12)*100</f>
        <v>45</v>
      </c>
      <c r="V12" s="13">
        <f t="shared" ref="V12:V15" si="7">J12/(J12+K12+L12+H12+I12)*100</f>
        <v>5</v>
      </c>
      <c r="W12" s="13">
        <f t="shared" ref="W12:W15" si="8">K12/(K12+L12+J12+I12+H12)*100</f>
        <v>10</v>
      </c>
      <c r="X12" s="13">
        <f t="shared" ref="X12:X15" si="9">L12/(L12+H12+I12+J12+K12)*100</f>
        <v>12.5</v>
      </c>
    </row>
    <row r="13" spans="2:24" x14ac:dyDescent="0.25">
      <c r="B13" s="9" t="s">
        <v>19</v>
      </c>
      <c r="C13" s="10">
        <v>94</v>
      </c>
      <c r="D13" s="10">
        <v>288</v>
      </c>
      <c r="E13" s="10">
        <v>396</v>
      </c>
      <c r="F13" s="10">
        <v>261</v>
      </c>
      <c r="G13" s="19">
        <v>463</v>
      </c>
      <c r="H13" s="24">
        <v>22</v>
      </c>
      <c r="I13" s="10">
        <v>35</v>
      </c>
      <c r="J13" s="10">
        <v>4</v>
      </c>
      <c r="K13" s="10">
        <v>6</v>
      </c>
      <c r="L13" s="10">
        <v>2</v>
      </c>
      <c r="N13" s="9" t="s">
        <v>19</v>
      </c>
      <c r="O13" s="13">
        <f t="shared" si="0"/>
        <v>6.2583222370173104</v>
      </c>
      <c r="P13" s="13">
        <f t="shared" si="1"/>
        <v>19.174434087882823</v>
      </c>
      <c r="Q13" s="13">
        <f t="shared" si="2"/>
        <v>26.364846870838882</v>
      </c>
      <c r="R13" s="13">
        <f t="shared" si="3"/>
        <v>17.376830892143808</v>
      </c>
      <c r="S13" s="31">
        <f t="shared" si="4"/>
        <v>30.825565912117174</v>
      </c>
      <c r="T13" s="26">
        <f t="shared" si="5"/>
        <v>31.884057971014489</v>
      </c>
      <c r="U13" s="13">
        <f t="shared" si="6"/>
        <v>50.724637681159422</v>
      </c>
      <c r="V13" s="13">
        <f t="shared" si="7"/>
        <v>5.7971014492753623</v>
      </c>
      <c r="W13" s="13">
        <f t="shared" si="8"/>
        <v>8.695652173913043</v>
      </c>
      <c r="X13" s="13">
        <f t="shared" si="9"/>
        <v>2.8985507246376812</v>
      </c>
    </row>
    <row r="14" spans="2:24" x14ac:dyDescent="0.25">
      <c r="B14" s="9" t="s">
        <v>20</v>
      </c>
      <c r="C14" s="10">
        <v>99</v>
      </c>
      <c r="D14" s="10">
        <v>279</v>
      </c>
      <c r="E14" s="10">
        <v>304</v>
      </c>
      <c r="F14" s="10">
        <v>224</v>
      </c>
      <c r="G14" s="19">
        <v>341</v>
      </c>
      <c r="H14" s="24">
        <v>19</v>
      </c>
      <c r="I14" s="10">
        <v>27</v>
      </c>
      <c r="J14" s="10">
        <v>7</v>
      </c>
      <c r="K14" s="10">
        <v>2</v>
      </c>
      <c r="L14" s="10">
        <v>4</v>
      </c>
      <c r="N14" s="9" t="s">
        <v>20</v>
      </c>
      <c r="O14" s="13">
        <f t="shared" si="0"/>
        <v>7.9390537289494789</v>
      </c>
      <c r="P14" s="13">
        <f t="shared" si="1"/>
        <v>22.373696872493987</v>
      </c>
      <c r="Q14" s="13">
        <f t="shared" si="2"/>
        <v>24.378508420208501</v>
      </c>
      <c r="R14" s="13">
        <f t="shared" si="3"/>
        <v>17.963111467522054</v>
      </c>
      <c r="S14" s="31">
        <f t="shared" si="4"/>
        <v>27.345629510825979</v>
      </c>
      <c r="T14" s="26">
        <f t="shared" si="5"/>
        <v>32.20338983050847</v>
      </c>
      <c r="U14" s="13">
        <f t="shared" si="6"/>
        <v>45.762711864406782</v>
      </c>
      <c r="V14" s="13">
        <f t="shared" si="7"/>
        <v>11.864406779661017</v>
      </c>
      <c r="W14" s="13">
        <f t="shared" si="8"/>
        <v>3.3898305084745761</v>
      </c>
      <c r="X14" s="13">
        <f t="shared" si="9"/>
        <v>6.7796610169491522</v>
      </c>
    </row>
    <row r="15" spans="2:24" x14ac:dyDescent="0.25">
      <c r="B15" s="9" t="s">
        <v>21</v>
      </c>
      <c r="C15" s="10">
        <v>73</v>
      </c>
      <c r="D15" s="10">
        <v>127</v>
      </c>
      <c r="E15" s="10">
        <v>124</v>
      </c>
      <c r="F15" s="10">
        <v>112</v>
      </c>
      <c r="G15" s="19">
        <v>173</v>
      </c>
      <c r="H15" s="24">
        <v>20</v>
      </c>
      <c r="I15" s="10">
        <v>13</v>
      </c>
      <c r="J15" s="10">
        <v>3</v>
      </c>
      <c r="K15" s="10">
        <v>2</v>
      </c>
      <c r="L15" s="10">
        <v>1</v>
      </c>
      <c r="N15" s="9" t="s">
        <v>21</v>
      </c>
      <c r="O15" s="13">
        <f t="shared" si="0"/>
        <v>11.986863711001643</v>
      </c>
      <c r="P15" s="13">
        <f t="shared" si="1"/>
        <v>20.853858784893266</v>
      </c>
      <c r="Q15" s="13">
        <f t="shared" si="2"/>
        <v>20.361247947454846</v>
      </c>
      <c r="R15" s="13">
        <f t="shared" si="3"/>
        <v>18.390804597701148</v>
      </c>
      <c r="S15" s="31">
        <f t="shared" si="4"/>
        <v>28.407224958949094</v>
      </c>
      <c r="T15" s="26">
        <f t="shared" si="5"/>
        <v>51.282051282051277</v>
      </c>
      <c r="U15" s="13">
        <f t="shared" si="6"/>
        <v>33.333333333333329</v>
      </c>
      <c r="V15" s="13">
        <f t="shared" si="7"/>
        <v>7.6923076923076925</v>
      </c>
      <c r="W15" s="13">
        <f t="shared" si="8"/>
        <v>5.1282051282051277</v>
      </c>
      <c r="X15" s="13">
        <f t="shared" si="9"/>
        <v>2.5641025641025639</v>
      </c>
    </row>
    <row r="16" spans="2:24" x14ac:dyDescent="0.25">
      <c r="B16" s="4" t="s">
        <v>22</v>
      </c>
      <c r="C16" s="8"/>
      <c r="D16" s="8"/>
      <c r="E16" s="8"/>
      <c r="F16" s="8"/>
      <c r="G16" s="8"/>
      <c r="H16" s="23"/>
      <c r="I16" s="8"/>
      <c r="J16" s="8"/>
      <c r="K16" s="8"/>
      <c r="L16" s="8"/>
      <c r="N16" s="4" t="s">
        <v>22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 x14ac:dyDescent="0.25">
      <c r="B17" s="9" t="s">
        <v>23</v>
      </c>
      <c r="C17" s="10">
        <v>96</v>
      </c>
      <c r="D17" s="10">
        <v>283</v>
      </c>
      <c r="E17" s="10">
        <v>326</v>
      </c>
      <c r="F17" s="10">
        <v>205</v>
      </c>
      <c r="G17" s="19">
        <v>296</v>
      </c>
      <c r="H17" s="24">
        <v>20</v>
      </c>
      <c r="I17" s="10">
        <v>23</v>
      </c>
      <c r="J17" s="10">
        <v>5</v>
      </c>
      <c r="K17" s="10">
        <v>5</v>
      </c>
      <c r="L17" s="10">
        <v>4</v>
      </c>
      <c r="N17" s="9" t="s">
        <v>23</v>
      </c>
      <c r="O17" s="13">
        <f t="shared" ref="O17:O22" si="10">C17/(C17+D17+E17+F17+G17)*100</f>
        <v>7.9601990049751246</v>
      </c>
      <c r="P17" s="13">
        <f t="shared" ref="P17:P23" si="11">D17/(D17+E17+F17+G17+C17)*100</f>
        <v>23.466003316749585</v>
      </c>
      <c r="Q17" s="13">
        <f t="shared" ref="Q17:Q23" si="12">E17/(E17+F17+G17+C17+D17)*100</f>
        <v>27.031509121061358</v>
      </c>
      <c r="R17" s="13">
        <f t="shared" ref="R17:R23" si="13">F17/(F17+G17+E17+D17+C17)*100</f>
        <v>16.998341625207296</v>
      </c>
      <c r="S17" s="31">
        <f t="shared" ref="S17:S23" si="14">G17/(G17+C17+D17+E17+F17)*100</f>
        <v>24.543946932006634</v>
      </c>
      <c r="T17" s="26">
        <f t="shared" ref="T17:T23" si="15">H17/(H17+I17+J17+K17+L17)*100</f>
        <v>35.087719298245609</v>
      </c>
      <c r="U17" s="13">
        <f t="shared" ref="U17:U23" si="16">I17/(I17+J17+K17+L17+H17)*100</f>
        <v>40.350877192982452</v>
      </c>
      <c r="V17" s="13">
        <f t="shared" ref="V17:V23" si="17">J17/(J17+K17+L17+H17+I17)*100</f>
        <v>8.7719298245614024</v>
      </c>
      <c r="W17" s="13">
        <f t="shared" ref="W17:W23" si="18">K17/(K17+L17+J17+I17+H17)*100</f>
        <v>8.7719298245614024</v>
      </c>
      <c r="X17" s="13">
        <f t="shared" ref="X17:X23" si="19">L17/(L17+H17+I17+J17+K17)*100</f>
        <v>7.0175438596491224</v>
      </c>
    </row>
    <row r="18" spans="2:24" x14ac:dyDescent="0.25">
      <c r="B18" s="9" t="s">
        <v>24</v>
      </c>
      <c r="C18" s="10">
        <v>37</v>
      </c>
      <c r="D18" s="10">
        <v>111</v>
      </c>
      <c r="E18" s="10">
        <v>95</v>
      </c>
      <c r="F18" s="10">
        <v>76</v>
      </c>
      <c r="G18" s="19">
        <v>73</v>
      </c>
      <c r="H18" s="24">
        <v>0</v>
      </c>
      <c r="I18" s="10">
        <v>1</v>
      </c>
      <c r="J18" s="10">
        <v>0</v>
      </c>
      <c r="K18" s="10">
        <v>0</v>
      </c>
      <c r="L18" s="10">
        <v>0</v>
      </c>
      <c r="N18" s="9" t="s">
        <v>24</v>
      </c>
      <c r="O18" s="13">
        <f t="shared" si="10"/>
        <v>9.4387755102040813</v>
      </c>
      <c r="P18" s="13">
        <f t="shared" si="11"/>
        <v>28.316326530612244</v>
      </c>
      <c r="Q18" s="13">
        <f t="shared" si="12"/>
        <v>24.23469387755102</v>
      </c>
      <c r="R18" s="13">
        <f t="shared" si="13"/>
        <v>19.387755102040817</v>
      </c>
      <c r="S18" s="31">
        <f t="shared" si="14"/>
        <v>18.622448979591837</v>
      </c>
      <c r="T18" s="26">
        <f t="shared" si="15"/>
        <v>0</v>
      </c>
      <c r="U18" s="13">
        <f t="shared" si="16"/>
        <v>100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42</v>
      </c>
      <c r="C19" s="10">
        <v>78</v>
      </c>
      <c r="D19" s="10">
        <v>228</v>
      </c>
      <c r="E19" s="10">
        <v>335</v>
      </c>
      <c r="F19" s="10">
        <v>253</v>
      </c>
      <c r="G19" s="19">
        <v>392</v>
      </c>
      <c r="H19" s="24">
        <v>41</v>
      </c>
      <c r="I19" s="10">
        <v>64</v>
      </c>
      <c r="J19" s="10">
        <v>11</v>
      </c>
      <c r="K19" s="10">
        <v>5</v>
      </c>
      <c r="L19" s="10">
        <v>7</v>
      </c>
      <c r="N19" s="9" t="s">
        <v>42</v>
      </c>
      <c r="O19" s="13">
        <f t="shared" si="10"/>
        <v>6.0653188180404358</v>
      </c>
      <c r="P19" s="13">
        <f t="shared" si="11"/>
        <v>17.729393468118197</v>
      </c>
      <c r="Q19" s="13">
        <f t="shared" si="12"/>
        <v>26.049766718507001</v>
      </c>
      <c r="R19" s="13">
        <f t="shared" si="13"/>
        <v>19.673405909797822</v>
      </c>
      <c r="S19" s="31">
        <f t="shared" si="14"/>
        <v>30.482115085536549</v>
      </c>
      <c r="T19" s="26">
        <f t="shared" si="15"/>
        <v>32.03125</v>
      </c>
      <c r="U19" s="13">
        <f t="shared" si="16"/>
        <v>50</v>
      </c>
      <c r="V19" s="13">
        <f t="shared" si="17"/>
        <v>8.59375</v>
      </c>
      <c r="W19" s="13">
        <f t="shared" si="18"/>
        <v>3.90625</v>
      </c>
      <c r="X19" s="13">
        <f t="shared" si="19"/>
        <v>5.46875</v>
      </c>
    </row>
    <row r="20" spans="2:24" x14ac:dyDescent="0.25">
      <c r="B20" s="9" t="s">
        <v>26</v>
      </c>
      <c r="C20" s="10">
        <v>17</v>
      </c>
      <c r="D20" s="10">
        <v>30</v>
      </c>
      <c r="E20" s="10">
        <v>29</v>
      </c>
      <c r="F20" s="10">
        <v>25</v>
      </c>
      <c r="G20" s="19">
        <v>58</v>
      </c>
      <c r="H20" s="24">
        <v>5</v>
      </c>
      <c r="I20" s="10">
        <v>1</v>
      </c>
      <c r="J20" s="10">
        <v>0</v>
      </c>
      <c r="K20" s="10">
        <v>1</v>
      </c>
      <c r="L20" s="10">
        <v>0</v>
      </c>
      <c r="N20" s="9" t="s">
        <v>26</v>
      </c>
      <c r="O20" s="13">
        <f t="shared" si="10"/>
        <v>10.691823899371069</v>
      </c>
      <c r="P20" s="13">
        <f t="shared" si="11"/>
        <v>18.867924528301888</v>
      </c>
      <c r="Q20" s="13">
        <f t="shared" si="12"/>
        <v>18.238993710691823</v>
      </c>
      <c r="R20" s="13">
        <f t="shared" si="13"/>
        <v>15.723270440251572</v>
      </c>
      <c r="S20" s="31">
        <f t="shared" si="14"/>
        <v>36.477987421383645</v>
      </c>
      <c r="T20" s="26">
        <f t="shared" si="15"/>
        <v>71.428571428571431</v>
      </c>
      <c r="U20" s="13">
        <f t="shared" si="16"/>
        <v>14.285714285714285</v>
      </c>
      <c r="V20" s="13">
        <f t="shared" si="17"/>
        <v>0</v>
      </c>
      <c r="W20" s="13">
        <f t="shared" si="18"/>
        <v>14.285714285714285</v>
      </c>
      <c r="X20" s="13">
        <f t="shared" si="19"/>
        <v>0</v>
      </c>
    </row>
    <row r="21" spans="2:24" x14ac:dyDescent="0.25">
      <c r="B21" s="9" t="s">
        <v>27</v>
      </c>
      <c r="C21" s="10">
        <v>13</v>
      </c>
      <c r="D21" s="10">
        <v>16</v>
      </c>
      <c r="E21" s="10">
        <v>28</v>
      </c>
      <c r="F21" s="10">
        <v>32</v>
      </c>
      <c r="G21" s="19">
        <v>219</v>
      </c>
      <c r="H21" s="24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27</v>
      </c>
      <c r="O21" s="13">
        <f t="shared" si="10"/>
        <v>4.220779220779221</v>
      </c>
      <c r="P21" s="13">
        <f t="shared" si="11"/>
        <v>5.1948051948051948</v>
      </c>
      <c r="Q21" s="13">
        <f t="shared" si="12"/>
        <v>9.0909090909090917</v>
      </c>
      <c r="R21" s="13">
        <f t="shared" si="13"/>
        <v>10.38961038961039</v>
      </c>
      <c r="S21" s="31">
        <f t="shared" si="14"/>
        <v>71.103896103896105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28</v>
      </c>
      <c r="C22" s="10">
        <v>20</v>
      </c>
      <c r="D22" s="10">
        <v>34</v>
      </c>
      <c r="E22" s="10">
        <v>40</v>
      </c>
      <c r="F22" s="10">
        <v>24</v>
      </c>
      <c r="G22" s="19">
        <v>43</v>
      </c>
      <c r="H22" s="24">
        <v>1</v>
      </c>
      <c r="I22" s="10">
        <v>0</v>
      </c>
      <c r="J22" s="10">
        <v>0</v>
      </c>
      <c r="K22" s="10">
        <v>1</v>
      </c>
      <c r="L22" s="10">
        <v>0</v>
      </c>
      <c r="N22" s="9" t="s">
        <v>28</v>
      </c>
      <c r="O22" s="13">
        <f t="shared" si="10"/>
        <v>12.422360248447205</v>
      </c>
      <c r="P22" s="13">
        <f t="shared" si="11"/>
        <v>21.118012422360248</v>
      </c>
      <c r="Q22" s="13">
        <f t="shared" si="12"/>
        <v>24.844720496894411</v>
      </c>
      <c r="R22" s="13">
        <f>F22/(F22+G22+E22+D22+C22)*100</f>
        <v>14.906832298136646</v>
      </c>
      <c r="S22" s="31">
        <f t="shared" si="14"/>
        <v>26.70807453416149</v>
      </c>
      <c r="T22" s="26">
        <f t="shared" si="15"/>
        <v>50</v>
      </c>
      <c r="U22" s="13">
        <f t="shared" si="16"/>
        <v>0</v>
      </c>
      <c r="V22" s="13">
        <f t="shared" si="17"/>
        <v>0</v>
      </c>
      <c r="W22" s="13">
        <f t="shared" si="18"/>
        <v>50</v>
      </c>
      <c r="X22" s="13">
        <f t="shared" si="19"/>
        <v>0</v>
      </c>
    </row>
    <row r="23" spans="2:24" x14ac:dyDescent="0.25">
      <c r="B23" s="9" t="s">
        <v>29</v>
      </c>
      <c r="C23" s="10">
        <v>51</v>
      </c>
      <c r="D23" s="10">
        <v>107</v>
      </c>
      <c r="E23" s="10">
        <v>161</v>
      </c>
      <c r="F23" s="10">
        <v>108</v>
      </c>
      <c r="G23" s="19">
        <v>243</v>
      </c>
      <c r="H23" s="24">
        <v>5</v>
      </c>
      <c r="I23" s="10">
        <v>4</v>
      </c>
      <c r="J23" s="10">
        <v>0</v>
      </c>
      <c r="K23" s="10">
        <v>2</v>
      </c>
      <c r="L23" s="10">
        <v>0</v>
      </c>
      <c r="N23" s="9" t="s">
        <v>29</v>
      </c>
      <c r="O23" s="13">
        <f>C23/(C23+D23+E23+F23+G23)*100</f>
        <v>7.611940298507462</v>
      </c>
      <c r="P23" s="13">
        <f t="shared" si="11"/>
        <v>15.970149253731345</v>
      </c>
      <c r="Q23" s="13">
        <f t="shared" si="12"/>
        <v>24.029850746268657</v>
      </c>
      <c r="R23" s="13">
        <f t="shared" si="13"/>
        <v>16.119402985074625</v>
      </c>
      <c r="S23" s="31">
        <f t="shared" si="14"/>
        <v>36.268656716417915</v>
      </c>
      <c r="T23" s="26">
        <f t="shared" si="15"/>
        <v>45.454545454545453</v>
      </c>
      <c r="U23" s="13">
        <f t="shared" si="16"/>
        <v>36.363636363636367</v>
      </c>
      <c r="V23" s="13">
        <f t="shared" si="17"/>
        <v>0</v>
      </c>
      <c r="W23" s="13">
        <f t="shared" si="18"/>
        <v>18.181818181818183</v>
      </c>
      <c r="X23" s="13">
        <f t="shared" si="19"/>
        <v>0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2:44" ht="18" x14ac:dyDescent="0.25">
      <c r="B1" s="1" t="s">
        <v>6</v>
      </c>
    </row>
    <row r="2" spans="2:44" ht="18" x14ac:dyDescent="0.25">
      <c r="B2" s="1" t="s">
        <v>7</v>
      </c>
    </row>
    <row r="3" spans="2:44" x14ac:dyDescent="0.25">
      <c r="B3" s="70" t="s">
        <v>118</v>
      </c>
    </row>
    <row r="4" spans="2:44" ht="18" customHeight="1" x14ac:dyDescent="0.25">
      <c r="B4" s="1" t="s">
        <v>66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ht="15" customHeight="1" x14ac:dyDescent="0.25">
      <c r="B6" s="16" t="s">
        <v>43</v>
      </c>
      <c r="X6" s="16" t="s">
        <v>41</v>
      </c>
    </row>
    <row r="7" spans="2:44" ht="15" customHeight="1" x14ac:dyDescent="0.25">
      <c r="B7" s="98" t="s">
        <v>9</v>
      </c>
      <c r="C7" s="98" t="s">
        <v>58</v>
      </c>
      <c r="D7" s="98"/>
      <c r="E7" s="98"/>
      <c r="F7" s="98"/>
      <c r="G7" s="101"/>
      <c r="H7" s="97" t="s">
        <v>59</v>
      </c>
      <c r="I7" s="98"/>
      <c r="J7" s="98"/>
      <c r="K7" s="98"/>
      <c r="L7" s="102"/>
      <c r="M7" s="103" t="s">
        <v>60</v>
      </c>
      <c r="N7" s="98"/>
      <c r="O7" s="98"/>
      <c r="P7" s="98"/>
      <c r="Q7" s="104"/>
      <c r="R7" s="105" t="s">
        <v>61</v>
      </c>
      <c r="S7" s="98"/>
      <c r="T7" s="98"/>
      <c r="U7" s="98"/>
      <c r="V7" s="98"/>
      <c r="X7" s="106" t="s">
        <v>9</v>
      </c>
      <c r="Y7" s="99" t="s">
        <v>58</v>
      </c>
      <c r="Z7" s="108"/>
      <c r="AA7" s="108"/>
      <c r="AB7" s="108"/>
      <c r="AC7" s="109"/>
      <c r="AD7" s="97" t="s">
        <v>59</v>
      </c>
      <c r="AE7" s="98"/>
      <c r="AF7" s="98"/>
      <c r="AG7" s="98"/>
      <c r="AH7" s="102"/>
      <c r="AI7" s="110" t="s">
        <v>60</v>
      </c>
      <c r="AJ7" s="108"/>
      <c r="AK7" s="108"/>
      <c r="AL7" s="108"/>
      <c r="AM7" s="111"/>
      <c r="AN7" s="112" t="s">
        <v>61</v>
      </c>
      <c r="AO7" s="108"/>
      <c r="AP7" s="108"/>
      <c r="AQ7" s="108"/>
      <c r="AR7" s="105"/>
    </row>
    <row r="8" spans="2:44" ht="45" x14ac:dyDescent="0.25">
      <c r="B8" s="100"/>
      <c r="C8" s="80" t="s">
        <v>62</v>
      </c>
      <c r="D8" s="80" t="s">
        <v>63</v>
      </c>
      <c r="E8" s="80" t="s">
        <v>64</v>
      </c>
      <c r="F8" s="80" t="s">
        <v>48</v>
      </c>
      <c r="G8" s="27" t="s">
        <v>65</v>
      </c>
      <c r="H8" s="20" t="s">
        <v>62</v>
      </c>
      <c r="I8" s="80" t="s">
        <v>63</v>
      </c>
      <c r="J8" s="80" t="s">
        <v>64</v>
      </c>
      <c r="K8" s="80" t="s">
        <v>48</v>
      </c>
      <c r="L8" s="32" t="s">
        <v>65</v>
      </c>
      <c r="M8" s="40" t="s">
        <v>62</v>
      </c>
      <c r="N8" s="80" t="s">
        <v>63</v>
      </c>
      <c r="O8" s="80" t="s">
        <v>64</v>
      </c>
      <c r="P8" s="80" t="s">
        <v>48</v>
      </c>
      <c r="Q8" s="41" t="s">
        <v>65</v>
      </c>
      <c r="R8" s="79" t="s">
        <v>62</v>
      </c>
      <c r="S8" s="80" t="s">
        <v>63</v>
      </c>
      <c r="T8" s="80" t="s">
        <v>64</v>
      </c>
      <c r="U8" s="80" t="s">
        <v>48</v>
      </c>
      <c r="V8" s="80" t="s">
        <v>65</v>
      </c>
      <c r="X8" s="107"/>
      <c r="Y8" s="80" t="s">
        <v>62</v>
      </c>
      <c r="Z8" s="80" t="s">
        <v>63</v>
      </c>
      <c r="AA8" s="80" t="s">
        <v>64</v>
      </c>
      <c r="AB8" s="80" t="s">
        <v>48</v>
      </c>
      <c r="AC8" s="27" t="s">
        <v>65</v>
      </c>
      <c r="AD8" s="20" t="s">
        <v>62</v>
      </c>
      <c r="AE8" s="80" t="s">
        <v>63</v>
      </c>
      <c r="AF8" s="80" t="s">
        <v>64</v>
      </c>
      <c r="AG8" s="80" t="s">
        <v>48</v>
      </c>
      <c r="AH8" s="32" t="s">
        <v>65</v>
      </c>
      <c r="AI8" s="40" t="s">
        <v>62</v>
      </c>
      <c r="AJ8" s="80" t="s">
        <v>63</v>
      </c>
      <c r="AK8" s="80" t="s">
        <v>64</v>
      </c>
      <c r="AL8" s="80" t="s">
        <v>48</v>
      </c>
      <c r="AM8" s="41" t="s">
        <v>65</v>
      </c>
      <c r="AN8" s="79" t="s">
        <v>62</v>
      </c>
      <c r="AO8" s="80" t="s">
        <v>63</v>
      </c>
      <c r="AP8" s="80" t="s">
        <v>64</v>
      </c>
      <c r="AQ8" s="80" t="s">
        <v>48</v>
      </c>
      <c r="AR8" s="80" t="s">
        <v>65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3100</v>
      </c>
      <c r="D10" s="7">
        <v>684</v>
      </c>
      <c r="E10" s="7">
        <v>144</v>
      </c>
      <c r="F10" s="7">
        <v>99</v>
      </c>
      <c r="G10" s="52">
        <v>155</v>
      </c>
      <c r="H10" s="22">
        <v>455</v>
      </c>
      <c r="I10" s="7">
        <v>1042</v>
      </c>
      <c r="J10" s="7">
        <v>1346</v>
      </c>
      <c r="K10" s="7">
        <v>169</v>
      </c>
      <c r="L10" s="55">
        <v>1170</v>
      </c>
      <c r="M10" s="58">
        <v>1300</v>
      </c>
      <c r="N10" s="7">
        <v>1199</v>
      </c>
      <c r="O10" s="7">
        <v>688</v>
      </c>
      <c r="P10" s="7">
        <v>190</v>
      </c>
      <c r="Q10" s="59">
        <v>805</v>
      </c>
      <c r="R10" s="50">
        <v>3236</v>
      </c>
      <c r="S10" s="7">
        <v>464</v>
      </c>
      <c r="T10" s="7">
        <v>130</v>
      </c>
      <c r="U10" s="7">
        <v>80</v>
      </c>
      <c r="V10" s="7">
        <v>272</v>
      </c>
      <c r="X10" s="6" t="s">
        <v>0</v>
      </c>
      <c r="Y10" s="11">
        <f>C10/(C10+D10+E10+F10+G10)*100</f>
        <v>74.12721186035391</v>
      </c>
      <c r="Z10" s="11">
        <f>D10/(D10+E10+F10+G10+C10)*100</f>
        <v>16.355810616929698</v>
      </c>
      <c r="AA10" s="11">
        <f>E10/(E10+F10+G10+D10+C10)*100</f>
        <v>3.4433285509325682</v>
      </c>
      <c r="AB10" s="11">
        <f>F10/(F10+G10+E10+D10+C10)*100</f>
        <v>2.3672883787661405</v>
      </c>
      <c r="AC10" s="29">
        <f>G10/(G10+F10+E10+D10+C10)*100</f>
        <v>3.706360593017695</v>
      </c>
      <c r="AD10" s="34">
        <f>H10/(H10+I10+J10+K10+L10)*100</f>
        <v>10.879961740793878</v>
      </c>
      <c r="AE10" s="11">
        <f>I10/(I10+J10+K10+L10+H10)*100</f>
        <v>24.916307986609279</v>
      </c>
      <c r="AF10" s="11">
        <f>J10/(J10+K10+L10+I10+H10)*100</f>
        <v>32.185557149689146</v>
      </c>
      <c r="AG10" s="11">
        <f>K10/(K10+L10+J10+I10+H10)*100</f>
        <v>4.0411286465805834</v>
      </c>
      <c r="AH10" s="35">
        <f>L10/(L10+K10+J10+I10+H10)*100</f>
        <v>27.977044476327116</v>
      </c>
      <c r="AI10" s="44">
        <f>M10/(M10+N10+O10+P10+Q10)*100</f>
        <v>31.085604973696796</v>
      </c>
      <c r="AJ10" s="11">
        <f>N10/(N10+O10+P10+Q10+M10)*100</f>
        <v>28.670492587278812</v>
      </c>
      <c r="AK10" s="11">
        <f>O10/(O10+P10+Q10+N10+M10)*100</f>
        <v>16.451458632233383</v>
      </c>
      <c r="AL10" s="11">
        <f>P10/(P10+Q10+O10+N10+M10)*100</f>
        <v>4.543280726924916</v>
      </c>
      <c r="AM10" s="45">
        <f>Q10/(Q10+P10+O10+N10+M10)*100</f>
        <v>19.249163079866094</v>
      </c>
      <c r="AN10" s="25">
        <f>R10/(R10+S10+T10+U10+V10)*100</f>
        <v>77.379244380679097</v>
      </c>
      <c r="AO10" s="11">
        <f>S10/(S10+T10+U10+V10+R10)*100</f>
        <v>11.095169775227163</v>
      </c>
      <c r="AP10" s="11">
        <f>T10/(T10+U10+V10+S10+R10)*100</f>
        <v>3.1085604973696794</v>
      </c>
      <c r="AQ10" s="11">
        <f>U10/(U10+V10+T10+S10+R10)*100</f>
        <v>1.9129603060736491</v>
      </c>
      <c r="AR10" s="11">
        <f>V10/(V10+U10+T10+S10+R10)*100</f>
        <v>6.5040650406504072</v>
      </c>
    </row>
    <row r="11" spans="2:44" x14ac:dyDescent="0.25">
      <c r="B11" s="4" t="s">
        <v>18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18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665</v>
      </c>
      <c r="D12" s="10">
        <v>84</v>
      </c>
      <c r="E12" s="10">
        <v>14</v>
      </c>
      <c r="F12" s="10">
        <v>25</v>
      </c>
      <c r="G12" s="54">
        <v>36</v>
      </c>
      <c r="H12" s="24">
        <v>84</v>
      </c>
      <c r="I12" s="10">
        <v>144</v>
      </c>
      <c r="J12" s="10">
        <v>236</v>
      </c>
      <c r="K12" s="10">
        <v>32</v>
      </c>
      <c r="L12" s="57">
        <v>328</v>
      </c>
      <c r="M12" s="62">
        <v>231</v>
      </c>
      <c r="N12" s="10">
        <v>196</v>
      </c>
      <c r="O12" s="10">
        <v>135</v>
      </c>
      <c r="P12" s="10">
        <v>41</v>
      </c>
      <c r="Q12" s="63">
        <v>221</v>
      </c>
      <c r="R12" s="51">
        <v>645</v>
      </c>
      <c r="S12" s="10">
        <v>72</v>
      </c>
      <c r="T12" s="10">
        <v>19</v>
      </c>
      <c r="U12" s="10">
        <v>21</v>
      </c>
      <c r="V12" s="10">
        <v>67</v>
      </c>
      <c r="X12" s="9" t="s">
        <v>1</v>
      </c>
      <c r="Y12" s="13">
        <f t="shared" ref="Y12:Y23" si="0">C12/(C12+D12+E12+F12+G12)*100</f>
        <v>80.703883495145632</v>
      </c>
      <c r="Z12" s="13">
        <f t="shared" ref="Z12:Z23" si="1">D12/(D12+E12+F12+G12+C12)*100</f>
        <v>10.194174757281553</v>
      </c>
      <c r="AA12" s="13">
        <f t="shared" ref="AA12:AA23" si="2">E12/(E12+F12+G12+D12+C12)*100</f>
        <v>1.6990291262135921</v>
      </c>
      <c r="AB12" s="13">
        <f t="shared" ref="AB12:AB23" si="3">F12/(F12+G12+E12+D12+C12)*100</f>
        <v>3.0339805825242721</v>
      </c>
      <c r="AC12" s="31">
        <f t="shared" ref="AC12:AC23" si="4">G12/(G12+F12+E12+D12+C12)*100</f>
        <v>4.3689320388349513</v>
      </c>
      <c r="AD12" s="38">
        <f t="shared" ref="AD12:AD23" si="5">H12/(H12+I12+J12+K12+L12)*100</f>
        <v>10.194174757281553</v>
      </c>
      <c r="AE12" s="13">
        <f t="shared" ref="AE12:AE23" si="6">I12/(I12+J12+K12+L12+H12)*100</f>
        <v>17.475728155339805</v>
      </c>
      <c r="AF12" s="13">
        <f t="shared" ref="AF12:AF23" si="7">J12/(J12+K12+L12+I12+H12)*100</f>
        <v>28.640776699029125</v>
      </c>
      <c r="AG12" s="13">
        <f t="shared" ref="AG12:AG23" si="8">K12/(K12+L12+J12+I12+H12)*100</f>
        <v>3.8834951456310676</v>
      </c>
      <c r="AH12" s="39">
        <f t="shared" ref="AH12:AH23" si="9">L12/(L12+K12+J12+I12+H12)*100</f>
        <v>39.805825242718448</v>
      </c>
      <c r="AI12" s="48">
        <f t="shared" ref="AI12:AI23" si="10">M12/(M12+N12+O12+P12+Q12)*100</f>
        <v>28.033980582524272</v>
      </c>
      <c r="AJ12" s="13">
        <f t="shared" ref="AJ12:AJ23" si="11">N12/(N12+O12+P12+Q12+M12)*100</f>
        <v>23.78640776699029</v>
      </c>
      <c r="AK12" s="13">
        <f t="shared" ref="AK12:AK23" si="12">O12/(O12+P12+Q12+N12+M12)*100</f>
        <v>16.38349514563107</v>
      </c>
      <c r="AL12" s="13">
        <f t="shared" ref="AL12:AL23" si="13">P12/(P12+Q12+O12+N12+M12)*100</f>
        <v>4.9757281553398061</v>
      </c>
      <c r="AM12" s="49">
        <f t="shared" ref="AM12:AM23" si="14">Q12/(Q12+P12+O12+N12+M12)*100</f>
        <v>26.820388349514563</v>
      </c>
      <c r="AN12" s="26">
        <f t="shared" ref="AN12:AN23" si="15">R12/(R12+S12+T12+U12+V12)*100</f>
        <v>78.27669902912622</v>
      </c>
      <c r="AO12" s="13">
        <f t="shared" ref="AO12:AO23" si="16">S12/(S12+T12+U12+V12+R12)*100</f>
        <v>8.7378640776699026</v>
      </c>
      <c r="AP12" s="13">
        <f t="shared" ref="AP12:AP23" si="17">T12/(T12+U12+V12+S12+R12)*100</f>
        <v>2.3058252427184467</v>
      </c>
      <c r="AQ12" s="13">
        <f t="shared" ref="AQ12:AQ23" si="18">U12/(U12+V12+T12+S12+R12)*100</f>
        <v>2.5485436893203883</v>
      </c>
      <c r="AR12" s="13">
        <f t="shared" ref="AR12:AR23" si="19">V12/(V12+U12+T12+S12+R12)*100</f>
        <v>8.1310679611650496</v>
      </c>
    </row>
    <row r="13" spans="2:44" x14ac:dyDescent="0.25">
      <c r="B13" s="9" t="s">
        <v>19</v>
      </c>
      <c r="C13" s="10">
        <v>1111</v>
      </c>
      <c r="D13" s="10">
        <v>242</v>
      </c>
      <c r="E13" s="10">
        <v>52</v>
      </c>
      <c r="F13" s="10">
        <v>38</v>
      </c>
      <c r="G13" s="54">
        <v>59</v>
      </c>
      <c r="H13" s="24">
        <v>166</v>
      </c>
      <c r="I13" s="10">
        <v>355</v>
      </c>
      <c r="J13" s="10">
        <v>490</v>
      </c>
      <c r="K13" s="10">
        <v>60</v>
      </c>
      <c r="L13" s="57">
        <v>431</v>
      </c>
      <c r="M13" s="62">
        <v>487</v>
      </c>
      <c r="N13" s="10">
        <v>428</v>
      </c>
      <c r="O13" s="10">
        <v>240</v>
      </c>
      <c r="P13" s="10">
        <v>59</v>
      </c>
      <c r="Q13" s="63">
        <v>288</v>
      </c>
      <c r="R13" s="51">
        <v>1156</v>
      </c>
      <c r="S13" s="10">
        <v>173</v>
      </c>
      <c r="T13" s="10">
        <v>48</v>
      </c>
      <c r="U13" s="10">
        <v>30</v>
      </c>
      <c r="V13" s="10">
        <v>95</v>
      </c>
      <c r="X13" s="9" t="s">
        <v>19</v>
      </c>
      <c r="Y13" s="13">
        <f t="shared" si="0"/>
        <v>73.968042609853526</v>
      </c>
      <c r="Z13" s="13">
        <f t="shared" si="1"/>
        <v>16.11185086551265</v>
      </c>
      <c r="AA13" s="13">
        <f t="shared" si="2"/>
        <v>3.4620505992010648</v>
      </c>
      <c r="AB13" s="13">
        <f t="shared" si="3"/>
        <v>2.5299600532623168</v>
      </c>
      <c r="AC13" s="31">
        <f t="shared" si="4"/>
        <v>3.9280958721704398</v>
      </c>
      <c r="AD13" s="38">
        <f t="shared" si="5"/>
        <v>11.051930758988016</v>
      </c>
      <c r="AE13" s="13">
        <f t="shared" si="6"/>
        <v>23.635153129161118</v>
      </c>
      <c r="AF13" s="13">
        <f t="shared" si="7"/>
        <v>32.623169107856192</v>
      </c>
      <c r="AG13" s="13">
        <f t="shared" si="8"/>
        <v>3.9946737683089215</v>
      </c>
      <c r="AH13" s="39">
        <f t="shared" si="9"/>
        <v>28.695073235685754</v>
      </c>
      <c r="AI13" s="48">
        <f t="shared" si="10"/>
        <v>32.423435419440743</v>
      </c>
      <c r="AJ13" s="13">
        <f t="shared" si="11"/>
        <v>28.495339547270305</v>
      </c>
      <c r="AK13" s="13">
        <f t="shared" si="12"/>
        <v>15.978695073235686</v>
      </c>
      <c r="AL13" s="13">
        <f t="shared" si="13"/>
        <v>3.9280958721704398</v>
      </c>
      <c r="AM13" s="49">
        <f t="shared" si="14"/>
        <v>19.174434087882823</v>
      </c>
      <c r="AN13" s="26">
        <f t="shared" si="15"/>
        <v>76.964047936085223</v>
      </c>
      <c r="AO13" s="13">
        <f t="shared" si="16"/>
        <v>11.517976031957391</v>
      </c>
      <c r="AP13" s="13">
        <f t="shared" si="17"/>
        <v>3.1957390146471374</v>
      </c>
      <c r="AQ13" s="13">
        <f t="shared" si="18"/>
        <v>1.9973368841544608</v>
      </c>
      <c r="AR13" s="13">
        <f t="shared" si="19"/>
        <v>6.3249001331557917</v>
      </c>
    </row>
    <row r="14" spans="2:44" x14ac:dyDescent="0.25">
      <c r="B14" s="9" t="s">
        <v>20</v>
      </c>
      <c r="C14" s="10">
        <v>882</v>
      </c>
      <c r="D14" s="10">
        <v>244</v>
      </c>
      <c r="E14" s="10">
        <v>57</v>
      </c>
      <c r="F14" s="10">
        <v>20</v>
      </c>
      <c r="G14" s="54">
        <v>44</v>
      </c>
      <c r="H14" s="24">
        <v>138</v>
      </c>
      <c r="I14" s="10">
        <v>361</v>
      </c>
      <c r="J14" s="10">
        <v>417</v>
      </c>
      <c r="K14" s="10">
        <v>45</v>
      </c>
      <c r="L14" s="57">
        <v>286</v>
      </c>
      <c r="M14" s="62">
        <v>397</v>
      </c>
      <c r="N14" s="10">
        <v>378</v>
      </c>
      <c r="O14" s="10">
        <v>211</v>
      </c>
      <c r="P14" s="10">
        <v>60</v>
      </c>
      <c r="Q14" s="63">
        <v>201</v>
      </c>
      <c r="R14" s="51">
        <v>970</v>
      </c>
      <c r="S14" s="10">
        <v>148</v>
      </c>
      <c r="T14" s="10">
        <v>39</v>
      </c>
      <c r="U14" s="10">
        <v>16</v>
      </c>
      <c r="V14" s="10">
        <v>74</v>
      </c>
      <c r="X14" s="9" t="s">
        <v>20</v>
      </c>
      <c r="Y14" s="13">
        <f t="shared" si="0"/>
        <v>70.729751403368084</v>
      </c>
      <c r="Z14" s="13">
        <f t="shared" si="1"/>
        <v>19.566960705693663</v>
      </c>
      <c r="AA14" s="13">
        <f t="shared" si="2"/>
        <v>4.5709703287890937</v>
      </c>
      <c r="AB14" s="13">
        <f t="shared" si="3"/>
        <v>1.6038492381716118</v>
      </c>
      <c r="AC14" s="31">
        <f t="shared" si="4"/>
        <v>3.5284683239775463</v>
      </c>
      <c r="AD14" s="38">
        <f t="shared" si="5"/>
        <v>11.066559743384122</v>
      </c>
      <c r="AE14" s="13">
        <f t="shared" si="6"/>
        <v>28.949478748997592</v>
      </c>
      <c r="AF14" s="13">
        <f t="shared" si="7"/>
        <v>33.440256615878106</v>
      </c>
      <c r="AG14" s="13">
        <f t="shared" si="8"/>
        <v>3.6086607858861268</v>
      </c>
      <c r="AH14" s="39">
        <f t="shared" si="9"/>
        <v>22.93504410585405</v>
      </c>
      <c r="AI14" s="48">
        <f t="shared" si="10"/>
        <v>31.836407377706493</v>
      </c>
      <c r="AJ14" s="13">
        <f t="shared" si="11"/>
        <v>30.312750601443465</v>
      </c>
      <c r="AK14" s="13">
        <f t="shared" si="12"/>
        <v>16.920609462710505</v>
      </c>
      <c r="AL14" s="13">
        <f t="shared" si="13"/>
        <v>4.8115477145148358</v>
      </c>
      <c r="AM14" s="49">
        <f t="shared" si="14"/>
        <v>16.118684843624699</v>
      </c>
      <c r="AN14" s="26">
        <f t="shared" si="15"/>
        <v>77.786688051323168</v>
      </c>
      <c r="AO14" s="13">
        <f t="shared" si="16"/>
        <v>11.868484362469928</v>
      </c>
      <c r="AP14" s="13">
        <f t="shared" si="17"/>
        <v>3.1275060144346432</v>
      </c>
      <c r="AQ14" s="13">
        <f t="shared" si="18"/>
        <v>1.2830793905372895</v>
      </c>
      <c r="AR14" s="13">
        <f t="shared" si="19"/>
        <v>5.9342421812349642</v>
      </c>
    </row>
    <row r="15" spans="2:44" x14ac:dyDescent="0.25">
      <c r="B15" s="9" t="s">
        <v>21</v>
      </c>
      <c r="C15" s="10">
        <v>442</v>
      </c>
      <c r="D15" s="10">
        <v>114</v>
      </c>
      <c r="E15" s="10">
        <v>21</v>
      </c>
      <c r="F15" s="10">
        <v>16</v>
      </c>
      <c r="G15" s="54">
        <v>16</v>
      </c>
      <c r="H15" s="24">
        <v>67</v>
      </c>
      <c r="I15" s="10">
        <v>182</v>
      </c>
      <c r="J15" s="10">
        <v>203</v>
      </c>
      <c r="K15" s="10">
        <v>32</v>
      </c>
      <c r="L15" s="57">
        <v>125</v>
      </c>
      <c r="M15" s="62">
        <v>185</v>
      </c>
      <c r="N15" s="10">
        <v>197</v>
      </c>
      <c r="O15" s="10">
        <v>102</v>
      </c>
      <c r="P15" s="10">
        <v>30</v>
      </c>
      <c r="Q15" s="63">
        <v>95</v>
      </c>
      <c r="R15" s="51">
        <v>465</v>
      </c>
      <c r="S15" s="10">
        <v>71</v>
      </c>
      <c r="T15" s="10">
        <v>24</v>
      </c>
      <c r="U15" s="10">
        <v>13</v>
      </c>
      <c r="V15" s="10">
        <v>36</v>
      </c>
      <c r="X15" s="9" t="s">
        <v>21</v>
      </c>
      <c r="Y15" s="13">
        <f t="shared" si="0"/>
        <v>72.577996715927753</v>
      </c>
      <c r="Z15" s="13">
        <f t="shared" si="1"/>
        <v>18.7192118226601</v>
      </c>
      <c r="AA15" s="13">
        <f t="shared" si="2"/>
        <v>3.4482758620689653</v>
      </c>
      <c r="AB15" s="13">
        <f t="shared" si="3"/>
        <v>2.6272577996715927</v>
      </c>
      <c r="AC15" s="31">
        <f t="shared" si="4"/>
        <v>2.6272577996715927</v>
      </c>
      <c r="AD15" s="38">
        <f t="shared" si="5"/>
        <v>11.001642036124796</v>
      </c>
      <c r="AE15" s="13">
        <f t="shared" si="6"/>
        <v>29.885057471264371</v>
      </c>
      <c r="AF15" s="13">
        <f t="shared" si="7"/>
        <v>33.333333333333329</v>
      </c>
      <c r="AG15" s="13">
        <f t="shared" si="8"/>
        <v>5.2545155993431854</v>
      </c>
      <c r="AH15" s="39">
        <f t="shared" si="9"/>
        <v>20.525451559934318</v>
      </c>
      <c r="AI15" s="48">
        <f t="shared" si="10"/>
        <v>30.377668308702795</v>
      </c>
      <c r="AJ15" s="13">
        <f t="shared" si="11"/>
        <v>32.348111658456489</v>
      </c>
      <c r="AK15" s="13">
        <f t="shared" si="12"/>
        <v>16.748768472906402</v>
      </c>
      <c r="AL15" s="13">
        <f t="shared" si="13"/>
        <v>4.9261083743842367</v>
      </c>
      <c r="AM15" s="49">
        <f t="shared" si="14"/>
        <v>15.599343185550083</v>
      </c>
      <c r="AN15" s="26">
        <f t="shared" si="15"/>
        <v>76.354679802955658</v>
      </c>
      <c r="AO15" s="13">
        <f t="shared" si="16"/>
        <v>11.658456486042693</v>
      </c>
      <c r="AP15" s="13">
        <f t="shared" si="17"/>
        <v>3.9408866995073892</v>
      </c>
      <c r="AQ15" s="13">
        <f t="shared" si="18"/>
        <v>2.1346469622331692</v>
      </c>
      <c r="AR15" s="13">
        <f t="shared" si="19"/>
        <v>5.9113300492610836</v>
      </c>
    </row>
    <row r="16" spans="2:44" x14ac:dyDescent="0.25">
      <c r="B16" s="4" t="s">
        <v>22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22</v>
      </c>
      <c r="Y16" s="12"/>
      <c r="Z16" s="12"/>
      <c r="AA16" s="12"/>
      <c r="AB16" s="12"/>
      <c r="AC16" s="30"/>
      <c r="AD16" s="36"/>
      <c r="AE16" s="12"/>
      <c r="AF16" s="12"/>
      <c r="AG16" s="12"/>
      <c r="AH16" s="37"/>
      <c r="AI16" s="46"/>
      <c r="AJ16" s="12"/>
      <c r="AK16" s="12"/>
      <c r="AL16" s="12"/>
      <c r="AM16" s="47"/>
      <c r="AN16" s="12"/>
      <c r="AO16" s="12"/>
      <c r="AP16" s="12"/>
      <c r="AQ16" s="12"/>
      <c r="AR16" s="12"/>
    </row>
    <row r="17" spans="2:44" x14ac:dyDescent="0.25">
      <c r="B17" s="9" t="s">
        <v>23</v>
      </c>
      <c r="C17" s="10">
        <v>684</v>
      </c>
      <c r="D17" s="10">
        <v>327</v>
      </c>
      <c r="E17" s="10">
        <v>90</v>
      </c>
      <c r="F17" s="10">
        <v>39</v>
      </c>
      <c r="G17" s="54">
        <v>66</v>
      </c>
      <c r="H17" s="24">
        <v>162</v>
      </c>
      <c r="I17" s="10">
        <v>393</v>
      </c>
      <c r="J17" s="10">
        <v>391</v>
      </c>
      <c r="K17" s="10">
        <v>35</v>
      </c>
      <c r="L17" s="57">
        <v>225</v>
      </c>
      <c r="M17" s="62">
        <v>482</v>
      </c>
      <c r="N17" s="10">
        <v>421</v>
      </c>
      <c r="O17" s="10">
        <v>168</v>
      </c>
      <c r="P17" s="10">
        <v>40</v>
      </c>
      <c r="Q17" s="63">
        <v>95</v>
      </c>
      <c r="R17" s="51">
        <v>963</v>
      </c>
      <c r="S17" s="10">
        <v>148</v>
      </c>
      <c r="T17" s="10">
        <v>36</v>
      </c>
      <c r="U17" s="10">
        <v>20</v>
      </c>
      <c r="V17" s="10">
        <v>39</v>
      </c>
      <c r="X17" s="9" t="s">
        <v>23</v>
      </c>
      <c r="Y17" s="13">
        <f t="shared" si="0"/>
        <v>56.71641791044776</v>
      </c>
      <c r="Z17" s="13">
        <f t="shared" si="1"/>
        <v>27.114427860696516</v>
      </c>
      <c r="AA17" s="13">
        <f t="shared" si="2"/>
        <v>7.4626865671641784</v>
      </c>
      <c r="AB17" s="13">
        <f t="shared" si="3"/>
        <v>3.233830845771144</v>
      </c>
      <c r="AC17" s="31">
        <f t="shared" si="4"/>
        <v>5.4726368159203984</v>
      </c>
      <c r="AD17" s="38">
        <f t="shared" si="5"/>
        <v>13.432835820895523</v>
      </c>
      <c r="AE17" s="13">
        <f t="shared" si="6"/>
        <v>32.587064676616919</v>
      </c>
      <c r="AF17" s="13">
        <f t="shared" si="7"/>
        <v>32.421227197346603</v>
      </c>
      <c r="AG17" s="13">
        <f t="shared" si="8"/>
        <v>2.902155887230514</v>
      </c>
      <c r="AH17" s="39">
        <f t="shared" si="9"/>
        <v>18.656716417910449</v>
      </c>
      <c r="AI17" s="48">
        <f t="shared" si="10"/>
        <v>39.966832504145941</v>
      </c>
      <c r="AJ17" s="13">
        <f t="shared" si="11"/>
        <v>34.908789386401331</v>
      </c>
      <c r="AK17" s="13">
        <f t="shared" si="12"/>
        <v>13.930348258706468</v>
      </c>
      <c r="AL17" s="13">
        <f t="shared" si="13"/>
        <v>3.3167495854063018</v>
      </c>
      <c r="AM17" s="49">
        <f t="shared" si="14"/>
        <v>7.8772802653399667</v>
      </c>
      <c r="AN17" s="26">
        <f t="shared" si="15"/>
        <v>79.850746268656707</v>
      </c>
      <c r="AO17" s="13">
        <f t="shared" si="16"/>
        <v>12.271973466003317</v>
      </c>
      <c r="AP17" s="13">
        <f t="shared" si="17"/>
        <v>2.9850746268656714</v>
      </c>
      <c r="AQ17" s="13">
        <f t="shared" si="18"/>
        <v>1.6583747927031509</v>
      </c>
      <c r="AR17" s="13">
        <f t="shared" si="19"/>
        <v>3.233830845771144</v>
      </c>
    </row>
    <row r="18" spans="2:44" x14ac:dyDescent="0.25">
      <c r="B18" s="9" t="s">
        <v>24</v>
      </c>
      <c r="C18" s="10">
        <v>276</v>
      </c>
      <c r="D18" s="10">
        <v>87</v>
      </c>
      <c r="E18" s="10">
        <v>6</v>
      </c>
      <c r="F18" s="10">
        <v>13</v>
      </c>
      <c r="G18" s="54">
        <v>10</v>
      </c>
      <c r="H18" s="24">
        <v>49</v>
      </c>
      <c r="I18" s="10">
        <v>125</v>
      </c>
      <c r="J18" s="10">
        <v>112</v>
      </c>
      <c r="K18" s="10">
        <v>12</v>
      </c>
      <c r="L18" s="57">
        <v>94</v>
      </c>
      <c r="M18" s="62">
        <v>122</v>
      </c>
      <c r="N18" s="10">
        <v>116</v>
      </c>
      <c r="O18" s="10">
        <v>59</v>
      </c>
      <c r="P18" s="10">
        <v>14</v>
      </c>
      <c r="Q18" s="63">
        <v>81</v>
      </c>
      <c r="R18" s="51">
        <v>245</v>
      </c>
      <c r="S18" s="10">
        <v>55</v>
      </c>
      <c r="T18" s="10">
        <v>39</v>
      </c>
      <c r="U18" s="10">
        <v>12</v>
      </c>
      <c r="V18" s="10">
        <v>41</v>
      </c>
      <c r="X18" s="9" t="s">
        <v>24</v>
      </c>
      <c r="Y18" s="13">
        <f t="shared" si="0"/>
        <v>70.408163265306129</v>
      </c>
      <c r="Z18" s="13">
        <f t="shared" si="1"/>
        <v>22.193877551020407</v>
      </c>
      <c r="AA18" s="13">
        <f t="shared" si="2"/>
        <v>1.5306122448979591</v>
      </c>
      <c r="AB18" s="13">
        <f t="shared" si="3"/>
        <v>3.3163265306122449</v>
      </c>
      <c r="AC18" s="31">
        <f t="shared" si="4"/>
        <v>2.5510204081632653</v>
      </c>
      <c r="AD18" s="38">
        <f t="shared" si="5"/>
        <v>12.5</v>
      </c>
      <c r="AE18" s="13">
        <f t="shared" si="6"/>
        <v>31.887755102040817</v>
      </c>
      <c r="AF18" s="13">
        <f t="shared" si="7"/>
        <v>28.571428571428569</v>
      </c>
      <c r="AG18" s="13">
        <f t="shared" si="8"/>
        <v>3.0612244897959182</v>
      </c>
      <c r="AH18" s="39">
        <f t="shared" si="9"/>
        <v>23.979591836734691</v>
      </c>
      <c r="AI18" s="48">
        <f t="shared" si="10"/>
        <v>31.122448979591837</v>
      </c>
      <c r="AJ18" s="13">
        <f t="shared" si="11"/>
        <v>29.591836734693878</v>
      </c>
      <c r="AK18" s="13">
        <f t="shared" si="12"/>
        <v>15.051020408163266</v>
      </c>
      <c r="AL18" s="13">
        <f t="shared" si="13"/>
        <v>3.5714285714285712</v>
      </c>
      <c r="AM18" s="49">
        <f t="shared" si="14"/>
        <v>20.663265306122451</v>
      </c>
      <c r="AN18" s="26">
        <f t="shared" si="15"/>
        <v>62.5</v>
      </c>
      <c r="AO18" s="13">
        <f t="shared" si="16"/>
        <v>14.030612244897958</v>
      </c>
      <c r="AP18" s="13">
        <f t="shared" si="17"/>
        <v>9.9489795918367339</v>
      </c>
      <c r="AQ18" s="13">
        <f t="shared" si="18"/>
        <v>3.0612244897959182</v>
      </c>
      <c r="AR18" s="13">
        <f t="shared" si="19"/>
        <v>10.459183673469388</v>
      </c>
    </row>
    <row r="19" spans="2:44" x14ac:dyDescent="0.25">
      <c r="B19" s="9" t="s">
        <v>42</v>
      </c>
      <c r="C19" s="10">
        <v>1087</v>
      </c>
      <c r="D19" s="10">
        <v>124</v>
      </c>
      <c r="E19" s="10">
        <v>24</v>
      </c>
      <c r="F19" s="10">
        <v>25</v>
      </c>
      <c r="G19" s="54">
        <v>26</v>
      </c>
      <c r="H19" s="24">
        <v>145</v>
      </c>
      <c r="I19" s="10">
        <v>272</v>
      </c>
      <c r="J19" s="10">
        <v>437</v>
      </c>
      <c r="K19" s="10">
        <v>45</v>
      </c>
      <c r="L19" s="57">
        <v>387</v>
      </c>
      <c r="M19" s="62">
        <v>419</v>
      </c>
      <c r="N19" s="10">
        <v>416</v>
      </c>
      <c r="O19" s="10">
        <v>198</v>
      </c>
      <c r="P19" s="10">
        <v>42</v>
      </c>
      <c r="Q19" s="63">
        <v>211</v>
      </c>
      <c r="R19" s="51">
        <v>1016</v>
      </c>
      <c r="S19" s="10">
        <v>147</v>
      </c>
      <c r="T19" s="10">
        <v>25</v>
      </c>
      <c r="U19" s="10">
        <v>23</v>
      </c>
      <c r="V19" s="10">
        <v>75</v>
      </c>
      <c r="X19" s="9" t="s">
        <v>42</v>
      </c>
      <c r="Y19" s="13">
        <f t="shared" si="0"/>
        <v>84.52566096423017</v>
      </c>
      <c r="Z19" s="13">
        <f t="shared" si="1"/>
        <v>9.6423017107309477</v>
      </c>
      <c r="AA19" s="13">
        <f t="shared" si="2"/>
        <v>1.8662519440124419</v>
      </c>
      <c r="AB19" s="13">
        <f t="shared" si="3"/>
        <v>1.9440124416796267</v>
      </c>
      <c r="AC19" s="31">
        <f t="shared" si="4"/>
        <v>2.0217729393468118</v>
      </c>
      <c r="AD19" s="38">
        <f t="shared" si="5"/>
        <v>11.275272161741835</v>
      </c>
      <c r="AE19" s="13">
        <f t="shared" si="6"/>
        <v>21.150855365474339</v>
      </c>
      <c r="AF19" s="13">
        <f t="shared" si="7"/>
        <v>33.981337480559873</v>
      </c>
      <c r="AG19" s="13">
        <f t="shared" si="8"/>
        <v>3.4992223950233283</v>
      </c>
      <c r="AH19" s="39">
        <f t="shared" si="9"/>
        <v>30.093312597200622</v>
      </c>
      <c r="AI19" s="48">
        <f t="shared" si="10"/>
        <v>32.581648522550545</v>
      </c>
      <c r="AJ19" s="13">
        <f t="shared" si="11"/>
        <v>32.348367029548989</v>
      </c>
      <c r="AK19" s="13">
        <f t="shared" si="12"/>
        <v>15.396578538102643</v>
      </c>
      <c r="AL19" s="13">
        <f t="shared" si="13"/>
        <v>3.2659409020217729</v>
      </c>
      <c r="AM19" s="49">
        <f t="shared" si="14"/>
        <v>16.40746500777605</v>
      </c>
      <c r="AN19" s="26">
        <f t="shared" si="15"/>
        <v>79.004665629860028</v>
      </c>
      <c r="AO19" s="13">
        <f t="shared" si="16"/>
        <v>11.430793157076206</v>
      </c>
      <c r="AP19" s="13">
        <f t="shared" si="17"/>
        <v>1.9440124416796267</v>
      </c>
      <c r="AQ19" s="13">
        <f t="shared" si="18"/>
        <v>1.7884914463452566</v>
      </c>
      <c r="AR19" s="13">
        <f t="shared" si="19"/>
        <v>5.8320373250388799</v>
      </c>
    </row>
    <row r="20" spans="2:44" x14ac:dyDescent="0.25">
      <c r="B20" s="9" t="s">
        <v>26</v>
      </c>
      <c r="C20" s="10">
        <v>126</v>
      </c>
      <c r="D20" s="10">
        <v>22</v>
      </c>
      <c r="E20" s="10">
        <v>3</v>
      </c>
      <c r="F20" s="10">
        <v>0</v>
      </c>
      <c r="G20" s="54">
        <v>8</v>
      </c>
      <c r="H20" s="24">
        <v>8</v>
      </c>
      <c r="I20" s="10">
        <v>44</v>
      </c>
      <c r="J20" s="10">
        <v>51</v>
      </c>
      <c r="K20" s="10">
        <v>13</v>
      </c>
      <c r="L20" s="57">
        <v>43</v>
      </c>
      <c r="M20" s="62">
        <v>34</v>
      </c>
      <c r="N20" s="10">
        <v>38</v>
      </c>
      <c r="O20" s="10">
        <v>32</v>
      </c>
      <c r="P20" s="10">
        <v>15</v>
      </c>
      <c r="Q20" s="63">
        <v>40</v>
      </c>
      <c r="R20" s="51">
        <v>136</v>
      </c>
      <c r="S20" s="10">
        <v>10</v>
      </c>
      <c r="T20" s="10">
        <v>1</v>
      </c>
      <c r="U20" s="10">
        <v>2</v>
      </c>
      <c r="V20" s="10">
        <v>10</v>
      </c>
      <c r="X20" s="9" t="s">
        <v>26</v>
      </c>
      <c r="Y20" s="13">
        <f t="shared" si="0"/>
        <v>79.245283018867923</v>
      </c>
      <c r="Z20" s="13">
        <f t="shared" si="1"/>
        <v>13.836477987421384</v>
      </c>
      <c r="AA20" s="13">
        <f t="shared" si="2"/>
        <v>1.8867924528301887</v>
      </c>
      <c r="AB20" s="13">
        <f t="shared" si="3"/>
        <v>0</v>
      </c>
      <c r="AC20" s="31">
        <f t="shared" si="4"/>
        <v>5.0314465408805038</v>
      </c>
      <c r="AD20" s="38">
        <f t="shared" si="5"/>
        <v>5.0314465408805038</v>
      </c>
      <c r="AE20" s="13">
        <f t="shared" si="6"/>
        <v>27.672955974842768</v>
      </c>
      <c r="AF20" s="13">
        <f t="shared" si="7"/>
        <v>32.075471698113205</v>
      </c>
      <c r="AG20" s="13">
        <f t="shared" si="8"/>
        <v>8.1761006289308167</v>
      </c>
      <c r="AH20" s="39">
        <f t="shared" si="9"/>
        <v>27.044025157232703</v>
      </c>
      <c r="AI20" s="48">
        <f t="shared" si="10"/>
        <v>21.383647798742139</v>
      </c>
      <c r="AJ20" s="13">
        <f t="shared" si="11"/>
        <v>23.89937106918239</v>
      </c>
      <c r="AK20" s="13">
        <f t="shared" si="12"/>
        <v>20.125786163522015</v>
      </c>
      <c r="AL20" s="13">
        <f t="shared" si="13"/>
        <v>9.433962264150944</v>
      </c>
      <c r="AM20" s="49">
        <f t="shared" si="14"/>
        <v>25.157232704402517</v>
      </c>
      <c r="AN20" s="26">
        <f t="shared" si="15"/>
        <v>85.534591194968556</v>
      </c>
      <c r="AO20" s="13">
        <f t="shared" si="16"/>
        <v>6.2893081761006293</v>
      </c>
      <c r="AP20" s="13">
        <f t="shared" si="17"/>
        <v>0.62893081761006298</v>
      </c>
      <c r="AQ20" s="13">
        <f t="shared" si="18"/>
        <v>1.257861635220126</v>
      </c>
      <c r="AR20" s="13">
        <f t="shared" si="19"/>
        <v>6.2893081761006293</v>
      </c>
    </row>
    <row r="21" spans="2:44" x14ac:dyDescent="0.25">
      <c r="B21" s="9" t="s">
        <v>27</v>
      </c>
      <c r="C21" s="10">
        <v>289</v>
      </c>
      <c r="D21" s="10">
        <v>7</v>
      </c>
      <c r="E21" s="10">
        <v>0</v>
      </c>
      <c r="F21" s="10">
        <v>4</v>
      </c>
      <c r="G21" s="54">
        <v>8</v>
      </c>
      <c r="H21" s="24">
        <v>30</v>
      </c>
      <c r="I21" s="10">
        <v>42</v>
      </c>
      <c r="J21" s="10">
        <v>89</v>
      </c>
      <c r="K21" s="10">
        <v>29</v>
      </c>
      <c r="L21" s="57">
        <v>118</v>
      </c>
      <c r="M21" s="62">
        <v>66</v>
      </c>
      <c r="N21" s="10">
        <v>49</v>
      </c>
      <c r="O21" s="10">
        <v>58</v>
      </c>
      <c r="P21" s="10">
        <v>36</v>
      </c>
      <c r="Q21" s="63">
        <v>99</v>
      </c>
      <c r="R21" s="51">
        <v>240</v>
      </c>
      <c r="S21" s="10">
        <v>12</v>
      </c>
      <c r="T21" s="10">
        <v>6</v>
      </c>
      <c r="U21" s="10">
        <v>8</v>
      </c>
      <c r="V21" s="10">
        <v>42</v>
      </c>
      <c r="X21" s="9" t="s">
        <v>27</v>
      </c>
      <c r="Y21" s="13">
        <f t="shared" si="0"/>
        <v>93.831168831168839</v>
      </c>
      <c r="Z21" s="13">
        <f t="shared" si="1"/>
        <v>2.2727272727272729</v>
      </c>
      <c r="AA21" s="13">
        <f t="shared" si="2"/>
        <v>0</v>
      </c>
      <c r="AB21" s="13">
        <f t="shared" si="3"/>
        <v>1.2987012987012987</v>
      </c>
      <c r="AC21" s="31">
        <f t="shared" si="4"/>
        <v>2.5974025974025974</v>
      </c>
      <c r="AD21" s="38">
        <f t="shared" si="5"/>
        <v>9.7402597402597415</v>
      </c>
      <c r="AE21" s="13">
        <f t="shared" si="6"/>
        <v>13.636363636363635</v>
      </c>
      <c r="AF21" s="13">
        <f t="shared" si="7"/>
        <v>28.896103896103899</v>
      </c>
      <c r="AG21" s="13">
        <f t="shared" si="8"/>
        <v>9.4155844155844157</v>
      </c>
      <c r="AH21" s="39">
        <f t="shared" si="9"/>
        <v>38.311688311688314</v>
      </c>
      <c r="AI21" s="48">
        <f t="shared" si="10"/>
        <v>21.428571428571427</v>
      </c>
      <c r="AJ21" s="13">
        <f t="shared" si="11"/>
        <v>15.909090909090908</v>
      </c>
      <c r="AK21" s="13">
        <f t="shared" si="12"/>
        <v>18.831168831168831</v>
      </c>
      <c r="AL21" s="13">
        <f t="shared" si="13"/>
        <v>11.688311688311687</v>
      </c>
      <c r="AM21" s="49">
        <f t="shared" si="14"/>
        <v>32.142857142857146</v>
      </c>
      <c r="AN21" s="26">
        <f t="shared" si="15"/>
        <v>77.922077922077932</v>
      </c>
      <c r="AO21" s="13">
        <f t="shared" si="16"/>
        <v>3.8961038961038961</v>
      </c>
      <c r="AP21" s="13">
        <f t="shared" si="17"/>
        <v>1.948051948051948</v>
      </c>
      <c r="AQ21" s="13">
        <f t="shared" si="18"/>
        <v>2.5974025974025974</v>
      </c>
      <c r="AR21" s="13">
        <f t="shared" si="19"/>
        <v>13.636363636363635</v>
      </c>
    </row>
    <row r="22" spans="2:44" x14ac:dyDescent="0.25">
      <c r="B22" s="9" t="s">
        <v>28</v>
      </c>
      <c r="C22" s="10">
        <v>106</v>
      </c>
      <c r="D22" s="10">
        <v>35</v>
      </c>
      <c r="E22" s="10">
        <v>4</v>
      </c>
      <c r="F22" s="10">
        <v>1</v>
      </c>
      <c r="G22" s="54">
        <v>15</v>
      </c>
      <c r="H22" s="24">
        <v>9</v>
      </c>
      <c r="I22" s="10">
        <v>37</v>
      </c>
      <c r="J22" s="10">
        <v>59</v>
      </c>
      <c r="K22" s="10">
        <v>3</v>
      </c>
      <c r="L22" s="57">
        <v>53</v>
      </c>
      <c r="M22" s="62">
        <v>32</v>
      </c>
      <c r="N22" s="10">
        <v>33</v>
      </c>
      <c r="O22" s="10">
        <v>50</v>
      </c>
      <c r="P22" s="10">
        <v>5</v>
      </c>
      <c r="Q22" s="63">
        <v>41</v>
      </c>
      <c r="R22" s="51">
        <v>121</v>
      </c>
      <c r="S22" s="10">
        <v>30</v>
      </c>
      <c r="T22" s="10">
        <v>2</v>
      </c>
      <c r="U22" s="10">
        <v>1</v>
      </c>
      <c r="V22" s="10">
        <v>7</v>
      </c>
      <c r="X22" s="9" t="s">
        <v>28</v>
      </c>
      <c r="Y22" s="13">
        <f t="shared" si="0"/>
        <v>65.838509316770185</v>
      </c>
      <c r="Z22" s="13">
        <f t="shared" si="1"/>
        <v>21.739130434782609</v>
      </c>
      <c r="AA22" s="13">
        <f t="shared" si="2"/>
        <v>2.4844720496894408</v>
      </c>
      <c r="AB22" s="13">
        <f t="shared" si="3"/>
        <v>0.6211180124223602</v>
      </c>
      <c r="AC22" s="31">
        <f t="shared" si="4"/>
        <v>9.316770186335404</v>
      </c>
      <c r="AD22" s="38">
        <f t="shared" si="5"/>
        <v>5.5900621118012426</v>
      </c>
      <c r="AE22" s="13">
        <f t="shared" si="6"/>
        <v>22.981366459627328</v>
      </c>
      <c r="AF22" s="13">
        <f t="shared" si="7"/>
        <v>36.645962732919259</v>
      </c>
      <c r="AG22" s="13">
        <f t="shared" si="8"/>
        <v>1.8633540372670807</v>
      </c>
      <c r="AH22" s="39">
        <f t="shared" si="9"/>
        <v>32.919254658385093</v>
      </c>
      <c r="AI22" s="48">
        <f t="shared" si="10"/>
        <v>19.875776397515526</v>
      </c>
      <c r="AJ22" s="13">
        <f t="shared" si="11"/>
        <v>20.496894409937887</v>
      </c>
      <c r="AK22" s="13">
        <f t="shared" si="12"/>
        <v>31.05590062111801</v>
      </c>
      <c r="AL22" s="13">
        <f t="shared" si="13"/>
        <v>3.1055900621118013</v>
      </c>
      <c r="AM22" s="49">
        <f t="shared" si="14"/>
        <v>25.465838509316768</v>
      </c>
      <c r="AN22" s="26">
        <f t="shared" si="15"/>
        <v>75.155279503105589</v>
      </c>
      <c r="AO22" s="13">
        <f t="shared" si="16"/>
        <v>18.633540372670808</v>
      </c>
      <c r="AP22" s="13">
        <f t="shared" si="17"/>
        <v>1.2422360248447204</v>
      </c>
      <c r="AQ22" s="13">
        <f t="shared" si="18"/>
        <v>0.6211180124223602</v>
      </c>
      <c r="AR22" s="13">
        <f t="shared" si="19"/>
        <v>4.3478260869565215</v>
      </c>
    </row>
    <row r="23" spans="2:44" x14ac:dyDescent="0.25">
      <c r="B23" s="9" t="s">
        <v>29</v>
      </c>
      <c r="C23" s="10">
        <v>532</v>
      </c>
      <c r="D23" s="10">
        <v>82</v>
      </c>
      <c r="E23" s="10">
        <v>17</v>
      </c>
      <c r="F23" s="10">
        <v>17</v>
      </c>
      <c r="G23" s="54">
        <v>22</v>
      </c>
      <c r="H23" s="24">
        <v>52</v>
      </c>
      <c r="I23" s="10">
        <v>129</v>
      </c>
      <c r="J23" s="10">
        <v>207</v>
      </c>
      <c r="K23" s="10">
        <v>32</v>
      </c>
      <c r="L23" s="57">
        <v>250</v>
      </c>
      <c r="M23" s="62">
        <v>145</v>
      </c>
      <c r="N23" s="10">
        <v>126</v>
      </c>
      <c r="O23" s="10">
        <v>123</v>
      </c>
      <c r="P23" s="10">
        <v>38</v>
      </c>
      <c r="Q23" s="63">
        <v>238</v>
      </c>
      <c r="R23" s="51">
        <v>515</v>
      </c>
      <c r="S23" s="10">
        <v>62</v>
      </c>
      <c r="T23" s="10">
        <v>21</v>
      </c>
      <c r="U23" s="10">
        <v>14</v>
      </c>
      <c r="V23" s="10">
        <v>58</v>
      </c>
      <c r="X23" s="9" t="s">
        <v>29</v>
      </c>
      <c r="Y23" s="13">
        <f t="shared" si="0"/>
        <v>79.402985074626869</v>
      </c>
      <c r="Z23" s="13">
        <f t="shared" si="1"/>
        <v>12.238805970149254</v>
      </c>
      <c r="AA23" s="13">
        <f t="shared" si="2"/>
        <v>2.5373134328358207</v>
      </c>
      <c r="AB23" s="13">
        <f t="shared" si="3"/>
        <v>2.5373134328358207</v>
      </c>
      <c r="AC23" s="31">
        <f t="shared" si="4"/>
        <v>3.2835820895522385</v>
      </c>
      <c r="AD23" s="38">
        <f t="shared" si="5"/>
        <v>7.7611940298507456</v>
      </c>
      <c r="AE23" s="13">
        <f t="shared" si="6"/>
        <v>19.253731343283579</v>
      </c>
      <c r="AF23" s="13">
        <f t="shared" si="7"/>
        <v>30.895522388059703</v>
      </c>
      <c r="AG23" s="13">
        <f t="shared" si="8"/>
        <v>4.7761194029850751</v>
      </c>
      <c r="AH23" s="39">
        <f t="shared" si="9"/>
        <v>37.313432835820898</v>
      </c>
      <c r="AI23" s="48">
        <f t="shared" si="10"/>
        <v>21.641791044776117</v>
      </c>
      <c r="AJ23" s="13">
        <f t="shared" si="11"/>
        <v>18.805970149253731</v>
      </c>
      <c r="AK23" s="13">
        <f t="shared" si="12"/>
        <v>18.35820895522388</v>
      </c>
      <c r="AL23" s="13">
        <f t="shared" si="13"/>
        <v>5.6716417910447765</v>
      </c>
      <c r="AM23" s="49">
        <f t="shared" si="14"/>
        <v>35.522388059701491</v>
      </c>
      <c r="AN23" s="26">
        <f t="shared" si="15"/>
        <v>76.865671641791039</v>
      </c>
      <c r="AO23" s="13">
        <f t="shared" si="16"/>
        <v>9.2537313432835813</v>
      </c>
      <c r="AP23" s="13">
        <f t="shared" si="17"/>
        <v>3.1343283582089549</v>
      </c>
      <c r="AQ23" s="13">
        <f t="shared" si="18"/>
        <v>2.0895522388059704</v>
      </c>
      <c r="AR23" s="13">
        <f t="shared" si="19"/>
        <v>8.6567164179104488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2:44" ht="18" x14ac:dyDescent="0.25">
      <c r="B1" s="1" t="s">
        <v>6</v>
      </c>
    </row>
    <row r="2" spans="2:44" ht="18" x14ac:dyDescent="0.25">
      <c r="B2" s="1" t="s">
        <v>7</v>
      </c>
    </row>
    <row r="3" spans="2:44" x14ac:dyDescent="0.25">
      <c r="B3" s="70" t="s">
        <v>118</v>
      </c>
    </row>
    <row r="4" spans="2:44" ht="18" customHeight="1" x14ac:dyDescent="0.25">
      <c r="B4" s="1" t="s">
        <v>67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16" t="s">
        <v>43</v>
      </c>
      <c r="X6" s="16" t="s">
        <v>41</v>
      </c>
    </row>
    <row r="7" spans="2:44" ht="15" customHeight="1" x14ac:dyDescent="0.25">
      <c r="B7" s="98" t="s">
        <v>9</v>
      </c>
      <c r="C7" s="98" t="s">
        <v>58</v>
      </c>
      <c r="D7" s="98"/>
      <c r="E7" s="98"/>
      <c r="F7" s="98"/>
      <c r="G7" s="101"/>
      <c r="H7" s="97" t="s">
        <v>59</v>
      </c>
      <c r="I7" s="98"/>
      <c r="J7" s="98"/>
      <c r="K7" s="98"/>
      <c r="L7" s="102"/>
      <c r="M7" s="103" t="s">
        <v>60</v>
      </c>
      <c r="N7" s="98"/>
      <c r="O7" s="98"/>
      <c r="P7" s="98"/>
      <c r="Q7" s="104"/>
      <c r="R7" s="105" t="s">
        <v>61</v>
      </c>
      <c r="S7" s="98"/>
      <c r="T7" s="98"/>
      <c r="U7" s="98"/>
      <c r="V7" s="98"/>
      <c r="X7" s="98" t="s">
        <v>9</v>
      </c>
      <c r="Y7" s="98" t="s">
        <v>58</v>
      </c>
      <c r="Z7" s="98"/>
      <c r="AA7" s="98"/>
      <c r="AB7" s="98"/>
      <c r="AC7" s="101"/>
      <c r="AD7" s="97" t="s">
        <v>59</v>
      </c>
      <c r="AE7" s="98"/>
      <c r="AF7" s="98"/>
      <c r="AG7" s="98"/>
      <c r="AH7" s="102"/>
      <c r="AI7" s="103" t="s">
        <v>60</v>
      </c>
      <c r="AJ7" s="98"/>
      <c r="AK7" s="98"/>
      <c r="AL7" s="98"/>
      <c r="AM7" s="104"/>
      <c r="AN7" s="105" t="s">
        <v>61</v>
      </c>
      <c r="AO7" s="98"/>
      <c r="AP7" s="98"/>
      <c r="AQ7" s="98"/>
      <c r="AR7" s="98"/>
    </row>
    <row r="8" spans="2:44" ht="33.75" x14ac:dyDescent="0.25">
      <c r="B8" s="100"/>
      <c r="C8" s="80" t="s">
        <v>62</v>
      </c>
      <c r="D8" s="80" t="s">
        <v>63</v>
      </c>
      <c r="E8" s="80" t="s">
        <v>64</v>
      </c>
      <c r="F8" s="80" t="s">
        <v>48</v>
      </c>
      <c r="G8" s="27" t="s">
        <v>65</v>
      </c>
      <c r="H8" s="20" t="s">
        <v>62</v>
      </c>
      <c r="I8" s="80" t="s">
        <v>63</v>
      </c>
      <c r="J8" s="80" t="s">
        <v>64</v>
      </c>
      <c r="K8" s="80" t="s">
        <v>48</v>
      </c>
      <c r="L8" s="32" t="s">
        <v>65</v>
      </c>
      <c r="M8" s="40" t="s">
        <v>62</v>
      </c>
      <c r="N8" s="80" t="s">
        <v>63</v>
      </c>
      <c r="O8" s="80" t="s">
        <v>64</v>
      </c>
      <c r="P8" s="80" t="s">
        <v>48</v>
      </c>
      <c r="Q8" s="41" t="s">
        <v>65</v>
      </c>
      <c r="R8" s="79" t="s">
        <v>62</v>
      </c>
      <c r="S8" s="80" t="s">
        <v>63</v>
      </c>
      <c r="T8" s="80" t="s">
        <v>64</v>
      </c>
      <c r="U8" s="80" t="s">
        <v>48</v>
      </c>
      <c r="V8" s="80" t="s">
        <v>65</v>
      </c>
      <c r="X8" s="100"/>
      <c r="Y8" s="80" t="s">
        <v>62</v>
      </c>
      <c r="Z8" s="80" t="s">
        <v>63</v>
      </c>
      <c r="AA8" s="80" t="s">
        <v>64</v>
      </c>
      <c r="AB8" s="80" t="s">
        <v>48</v>
      </c>
      <c r="AC8" s="27" t="s">
        <v>65</v>
      </c>
      <c r="AD8" s="20" t="s">
        <v>62</v>
      </c>
      <c r="AE8" s="80" t="s">
        <v>63</v>
      </c>
      <c r="AF8" s="80" t="s">
        <v>64</v>
      </c>
      <c r="AG8" s="80" t="s">
        <v>48</v>
      </c>
      <c r="AH8" s="32" t="s">
        <v>65</v>
      </c>
      <c r="AI8" s="40" t="s">
        <v>62</v>
      </c>
      <c r="AJ8" s="80" t="s">
        <v>63</v>
      </c>
      <c r="AK8" s="80" t="s">
        <v>64</v>
      </c>
      <c r="AL8" s="80" t="s">
        <v>48</v>
      </c>
      <c r="AM8" s="41" t="s">
        <v>65</v>
      </c>
      <c r="AN8" s="79" t="s">
        <v>62</v>
      </c>
      <c r="AO8" s="80" t="s">
        <v>63</v>
      </c>
      <c r="AP8" s="80" t="s">
        <v>64</v>
      </c>
      <c r="AQ8" s="80" t="s">
        <v>48</v>
      </c>
      <c r="AR8" s="80" t="s">
        <v>65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66</v>
      </c>
      <c r="D10" s="7">
        <v>0</v>
      </c>
      <c r="E10" s="7">
        <v>1</v>
      </c>
      <c r="F10" s="7">
        <v>1</v>
      </c>
      <c r="G10" s="52">
        <v>9</v>
      </c>
      <c r="H10" s="22">
        <v>23</v>
      </c>
      <c r="I10" s="7">
        <v>4</v>
      </c>
      <c r="J10" s="7">
        <v>10</v>
      </c>
      <c r="K10" s="7">
        <v>7</v>
      </c>
      <c r="L10" s="55">
        <v>33</v>
      </c>
      <c r="M10" s="58">
        <v>36</v>
      </c>
      <c r="N10" s="7">
        <v>6</v>
      </c>
      <c r="O10" s="7">
        <v>8</v>
      </c>
      <c r="P10" s="7">
        <v>2</v>
      </c>
      <c r="Q10" s="59">
        <v>25</v>
      </c>
      <c r="R10" s="50">
        <v>54</v>
      </c>
      <c r="S10" s="7">
        <v>1</v>
      </c>
      <c r="T10" s="7">
        <v>1</v>
      </c>
      <c r="U10" s="7">
        <v>1</v>
      </c>
      <c r="V10" s="7">
        <v>20</v>
      </c>
      <c r="X10" s="6" t="s">
        <v>0</v>
      </c>
      <c r="Y10" s="11">
        <f>C10/(C10+D10+E10+F10+G10)*100</f>
        <v>85.714285714285708</v>
      </c>
      <c r="Z10" s="11">
        <f>D10/(D10+E10+F10+G10+C10)*100</f>
        <v>0</v>
      </c>
      <c r="AA10" s="11">
        <f>E10/(E10+F10+G10+D10+C10)*100</f>
        <v>1.2987012987012987</v>
      </c>
      <c r="AB10" s="11">
        <f>F10/(F10+G10+E10+D10+C10)*100</f>
        <v>1.2987012987012987</v>
      </c>
      <c r="AC10" s="64">
        <f>G10/(G10+F10+E10+D10+C10)*100</f>
        <v>11.688311688311687</v>
      </c>
      <c r="AD10" s="25">
        <f>H10/(H10+I10+J10+K10+L10)*100</f>
        <v>29.870129870129869</v>
      </c>
      <c r="AE10" s="11">
        <f>I10/(I10+J10+K10+L10+H10)*100</f>
        <v>5.1948051948051948</v>
      </c>
      <c r="AF10" s="11">
        <f>J10/(J10+K10+L10+I10+H10)*100</f>
        <v>12.987012987012985</v>
      </c>
      <c r="AG10" s="11">
        <f>K10/(K10+L10+J10+I10+H10)*100</f>
        <v>9.0909090909090917</v>
      </c>
      <c r="AH10" s="64">
        <f>L10/(L10+K10+J10+I10+H10)*100</f>
        <v>42.857142857142854</v>
      </c>
      <c r="AI10" s="25">
        <f>M10/(M10+N10+O10+P10+Q10)*100</f>
        <v>46.753246753246749</v>
      </c>
      <c r="AJ10" s="11">
        <f>N10/(N10+O10+P10+Q10+M10)*100</f>
        <v>7.7922077922077921</v>
      </c>
      <c r="AK10" s="11">
        <f>O10/(O10+P10+Q10+N10+M10)*100</f>
        <v>10.38961038961039</v>
      </c>
      <c r="AL10" s="11">
        <f>P10/(P10+Q10+O10+N10+M10)*100</f>
        <v>2.5974025974025974</v>
      </c>
      <c r="AM10" s="64">
        <f>Q10/(Q10+P10+O10+N10+M10)*100</f>
        <v>32.467532467532465</v>
      </c>
      <c r="AN10" s="25">
        <f>R10/(R10+S10+T10+U10+V10)*100</f>
        <v>70.129870129870127</v>
      </c>
      <c r="AO10" s="11">
        <f>S10/(S10+T10+U10+V10+R10)*100</f>
        <v>1.2987012987012987</v>
      </c>
      <c r="AP10" s="11">
        <f>T10/(T10+U10+V10+S10+R10)*100</f>
        <v>1.2987012987012987</v>
      </c>
      <c r="AQ10" s="11">
        <f>U10/(U10+V10+T10+S10+R10)*100</f>
        <v>1.2987012987012987</v>
      </c>
      <c r="AR10" s="11">
        <f>V10/(V10+U10+T10+S10+R10)*100</f>
        <v>25.97402597402597</v>
      </c>
    </row>
    <row r="11" spans="2:44" x14ac:dyDescent="0.25">
      <c r="B11" s="4" t="s">
        <v>18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18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30</v>
      </c>
      <c r="D12" s="10">
        <v>0</v>
      </c>
      <c r="E12" s="10">
        <v>1</v>
      </c>
      <c r="F12" s="10">
        <v>0</v>
      </c>
      <c r="G12" s="54">
        <v>5</v>
      </c>
      <c r="H12" s="24">
        <v>11</v>
      </c>
      <c r="I12" s="10">
        <v>2</v>
      </c>
      <c r="J12" s="10">
        <v>5</v>
      </c>
      <c r="K12" s="10">
        <v>2</v>
      </c>
      <c r="L12" s="57">
        <v>16</v>
      </c>
      <c r="M12" s="62">
        <v>15</v>
      </c>
      <c r="N12" s="10">
        <v>3</v>
      </c>
      <c r="O12" s="10">
        <v>3</v>
      </c>
      <c r="P12" s="10">
        <v>1</v>
      </c>
      <c r="Q12" s="63">
        <v>14</v>
      </c>
      <c r="R12" s="51">
        <v>22</v>
      </c>
      <c r="S12" s="10">
        <v>0</v>
      </c>
      <c r="T12" s="10">
        <v>1</v>
      </c>
      <c r="U12" s="10">
        <v>1</v>
      </c>
      <c r="V12" s="10">
        <v>12</v>
      </c>
      <c r="X12" s="9" t="s">
        <v>1</v>
      </c>
      <c r="Y12" s="13">
        <f t="shared" ref="Y12:Y15" si="0">C12/(C12+D12+E12+F12+G12)*100</f>
        <v>83.333333333333343</v>
      </c>
      <c r="Z12" s="13">
        <f t="shared" ref="Z12:Z15" si="1">D12/(D12+E12+F12+G12+C12)*100</f>
        <v>0</v>
      </c>
      <c r="AA12" s="13">
        <f t="shared" ref="AA12:AA15" si="2">E12/(E12+F12+G12+D12+C12)*100</f>
        <v>2.7777777777777777</v>
      </c>
      <c r="AB12" s="13">
        <f t="shared" ref="AB12:AB15" si="3">F12/(F12+G12+E12+D12+C12)*100</f>
        <v>0</v>
      </c>
      <c r="AC12" s="31">
        <f t="shared" ref="AC12:AC15" si="4">G12/(G12+F12+E12+D12+C12)*100</f>
        <v>13.888888888888889</v>
      </c>
      <c r="AD12" s="38">
        <f t="shared" ref="AD12:AD15" si="5">H12/(H12+I12+J12+K12+L12)*100</f>
        <v>30.555555555555557</v>
      </c>
      <c r="AE12" s="13">
        <f t="shared" ref="AE12:AE15" si="6">I12/(I12+J12+K12+L12+H12)*100</f>
        <v>5.5555555555555554</v>
      </c>
      <c r="AF12" s="13">
        <f t="shared" ref="AF12:AF15" si="7">J12/(J12+K12+L12+I12+H12)*100</f>
        <v>13.888888888888889</v>
      </c>
      <c r="AG12" s="13">
        <f t="shared" ref="AG12:AG15" si="8">K12/(K12+L12+J12+I12+H12)*100</f>
        <v>5.5555555555555554</v>
      </c>
      <c r="AH12" s="39">
        <f t="shared" ref="AH12:AH15" si="9">L12/(L12+K12+J12+I12+H12)*100</f>
        <v>44.444444444444443</v>
      </c>
      <c r="AI12" s="48">
        <f t="shared" ref="AI12:AI15" si="10">M12/(M12+N12+O12+P12+Q12)*100</f>
        <v>41.666666666666671</v>
      </c>
      <c r="AJ12" s="13">
        <f t="shared" ref="AJ12:AJ15" si="11">N12/(N12+O12+P12+Q12+M12)*100</f>
        <v>8.3333333333333321</v>
      </c>
      <c r="AK12" s="13">
        <f t="shared" ref="AK12:AK15" si="12">O12/(O12+P12+Q12+N12+M12)*100</f>
        <v>8.3333333333333321</v>
      </c>
      <c r="AL12" s="13">
        <f t="shared" ref="AL12:AL15" si="13">P12/(P12+Q12+O12+N12+M12)*100</f>
        <v>2.7777777777777777</v>
      </c>
      <c r="AM12" s="49">
        <f t="shared" ref="AM12:AM15" si="14">Q12/(Q12+P12+O12+N12+M12)*100</f>
        <v>38.888888888888893</v>
      </c>
      <c r="AN12" s="26">
        <f t="shared" ref="AN12:AN15" si="15">R12/(R12+S12+T12+U12+V12)*100</f>
        <v>61.111111111111114</v>
      </c>
      <c r="AO12" s="13">
        <f t="shared" ref="AO12:AO15" si="16">S12/(S12+T12+U12+V12+R12)*100</f>
        <v>0</v>
      </c>
      <c r="AP12" s="13">
        <f t="shared" ref="AP12:AP15" si="17">T12/(T12+U12+V12+S12+R12)*100</f>
        <v>2.7777777777777777</v>
      </c>
      <c r="AQ12" s="13">
        <f t="shared" ref="AQ12:AQ15" si="18">U12/(U12+V12+T12+S12+R12)*100</f>
        <v>2.7777777777777777</v>
      </c>
      <c r="AR12" s="13">
        <f t="shared" ref="AR12:AR15" si="19">V12/(V12+U12+T12+S12+R12)*100</f>
        <v>33.333333333333329</v>
      </c>
    </row>
    <row r="13" spans="2:44" x14ac:dyDescent="0.25">
      <c r="B13" s="9" t="s">
        <v>19</v>
      </c>
      <c r="C13" s="10">
        <v>22</v>
      </c>
      <c r="D13" s="10">
        <v>0</v>
      </c>
      <c r="E13" s="10">
        <v>0</v>
      </c>
      <c r="F13" s="10">
        <v>0</v>
      </c>
      <c r="G13" s="54">
        <v>1</v>
      </c>
      <c r="H13" s="24">
        <v>9</v>
      </c>
      <c r="I13" s="10">
        <v>2</v>
      </c>
      <c r="J13" s="10">
        <v>2</v>
      </c>
      <c r="K13" s="10">
        <v>3</v>
      </c>
      <c r="L13" s="57">
        <v>7</v>
      </c>
      <c r="M13" s="62">
        <v>14</v>
      </c>
      <c r="N13" s="10">
        <v>1</v>
      </c>
      <c r="O13" s="10">
        <v>3</v>
      </c>
      <c r="P13" s="10">
        <v>1</v>
      </c>
      <c r="Q13" s="63">
        <v>4</v>
      </c>
      <c r="R13" s="51">
        <v>19</v>
      </c>
      <c r="S13" s="10">
        <v>1</v>
      </c>
      <c r="T13" s="10">
        <v>0</v>
      </c>
      <c r="U13" s="10">
        <v>0</v>
      </c>
      <c r="V13" s="10">
        <v>3</v>
      </c>
      <c r="X13" s="9" t="s">
        <v>19</v>
      </c>
      <c r="Y13" s="13">
        <f t="shared" si="0"/>
        <v>95.652173913043484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31">
        <f t="shared" si="4"/>
        <v>4.3478260869565215</v>
      </c>
      <c r="AD13" s="38">
        <f t="shared" si="5"/>
        <v>39.130434782608695</v>
      </c>
      <c r="AE13" s="13">
        <f t="shared" si="6"/>
        <v>8.695652173913043</v>
      </c>
      <c r="AF13" s="13">
        <f t="shared" si="7"/>
        <v>8.695652173913043</v>
      </c>
      <c r="AG13" s="13">
        <f t="shared" si="8"/>
        <v>13.043478260869565</v>
      </c>
      <c r="AH13" s="39">
        <f t="shared" si="9"/>
        <v>30.434782608695656</v>
      </c>
      <c r="AI13" s="48">
        <f t="shared" si="10"/>
        <v>60.869565217391312</v>
      </c>
      <c r="AJ13" s="13">
        <f t="shared" si="11"/>
        <v>4.3478260869565215</v>
      </c>
      <c r="AK13" s="13">
        <f t="shared" si="12"/>
        <v>13.043478260869565</v>
      </c>
      <c r="AL13" s="13">
        <f t="shared" si="13"/>
        <v>4.3478260869565215</v>
      </c>
      <c r="AM13" s="49">
        <f t="shared" si="14"/>
        <v>17.391304347826086</v>
      </c>
      <c r="AN13" s="26">
        <f t="shared" si="15"/>
        <v>82.608695652173907</v>
      </c>
      <c r="AO13" s="13">
        <f t="shared" si="16"/>
        <v>4.3478260869565215</v>
      </c>
      <c r="AP13" s="13">
        <f t="shared" si="17"/>
        <v>0</v>
      </c>
      <c r="AQ13" s="13">
        <f t="shared" si="18"/>
        <v>0</v>
      </c>
      <c r="AR13" s="13">
        <f t="shared" si="19"/>
        <v>13.043478260869565</v>
      </c>
    </row>
    <row r="14" spans="2:44" x14ac:dyDescent="0.25">
      <c r="B14" s="9" t="s">
        <v>20</v>
      </c>
      <c r="C14" s="10">
        <v>12</v>
      </c>
      <c r="D14" s="10">
        <v>0</v>
      </c>
      <c r="E14" s="10">
        <v>0</v>
      </c>
      <c r="F14" s="10">
        <v>1</v>
      </c>
      <c r="G14" s="54">
        <v>3</v>
      </c>
      <c r="H14" s="24">
        <v>3</v>
      </c>
      <c r="I14" s="10">
        <v>0</v>
      </c>
      <c r="J14" s="10">
        <v>2</v>
      </c>
      <c r="K14" s="10">
        <v>1</v>
      </c>
      <c r="L14" s="57">
        <v>10</v>
      </c>
      <c r="M14" s="62">
        <v>6</v>
      </c>
      <c r="N14" s="10">
        <v>2</v>
      </c>
      <c r="O14" s="10">
        <v>1</v>
      </c>
      <c r="P14" s="10">
        <v>0</v>
      </c>
      <c r="Q14" s="63">
        <v>7</v>
      </c>
      <c r="R14" s="51">
        <v>11</v>
      </c>
      <c r="S14" s="10">
        <v>0</v>
      </c>
      <c r="T14" s="10">
        <v>0</v>
      </c>
      <c r="U14" s="10">
        <v>0</v>
      </c>
      <c r="V14" s="10">
        <v>5</v>
      </c>
      <c r="X14" s="9" t="s">
        <v>20</v>
      </c>
      <c r="Y14" s="13">
        <f t="shared" si="0"/>
        <v>75</v>
      </c>
      <c r="Z14" s="13">
        <f t="shared" si="1"/>
        <v>0</v>
      </c>
      <c r="AA14" s="13">
        <f t="shared" si="2"/>
        <v>0</v>
      </c>
      <c r="AB14" s="13">
        <f t="shared" si="3"/>
        <v>6.25</v>
      </c>
      <c r="AC14" s="31">
        <f t="shared" si="4"/>
        <v>18.75</v>
      </c>
      <c r="AD14" s="38">
        <f t="shared" si="5"/>
        <v>18.75</v>
      </c>
      <c r="AE14" s="13">
        <f t="shared" si="6"/>
        <v>0</v>
      </c>
      <c r="AF14" s="13">
        <f t="shared" si="7"/>
        <v>12.5</v>
      </c>
      <c r="AG14" s="13">
        <f t="shared" si="8"/>
        <v>6.25</v>
      </c>
      <c r="AH14" s="39">
        <f t="shared" si="9"/>
        <v>62.5</v>
      </c>
      <c r="AI14" s="48">
        <f t="shared" si="10"/>
        <v>37.5</v>
      </c>
      <c r="AJ14" s="13">
        <f t="shared" si="11"/>
        <v>12.5</v>
      </c>
      <c r="AK14" s="13">
        <f t="shared" si="12"/>
        <v>6.25</v>
      </c>
      <c r="AL14" s="13">
        <f t="shared" si="13"/>
        <v>0</v>
      </c>
      <c r="AM14" s="49">
        <f t="shared" si="14"/>
        <v>43.75</v>
      </c>
      <c r="AN14" s="26">
        <f t="shared" si="15"/>
        <v>68.75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31.25</v>
      </c>
    </row>
    <row r="15" spans="2:44" x14ac:dyDescent="0.25">
      <c r="B15" s="9" t="s">
        <v>21</v>
      </c>
      <c r="C15" s="10">
        <v>2</v>
      </c>
      <c r="D15" s="10">
        <v>0</v>
      </c>
      <c r="E15" s="10">
        <v>0</v>
      </c>
      <c r="F15" s="10">
        <v>0</v>
      </c>
      <c r="G15" s="54">
        <v>0</v>
      </c>
      <c r="H15" s="24">
        <v>0</v>
      </c>
      <c r="I15" s="10">
        <v>0</v>
      </c>
      <c r="J15" s="10">
        <v>1</v>
      </c>
      <c r="K15" s="10">
        <v>1</v>
      </c>
      <c r="L15" s="57">
        <v>0</v>
      </c>
      <c r="M15" s="62">
        <v>1</v>
      </c>
      <c r="N15" s="10">
        <v>0</v>
      </c>
      <c r="O15" s="10">
        <v>1</v>
      </c>
      <c r="P15" s="10">
        <v>0</v>
      </c>
      <c r="Q15" s="63">
        <v>0</v>
      </c>
      <c r="R15" s="51">
        <v>2</v>
      </c>
      <c r="S15" s="10">
        <v>0</v>
      </c>
      <c r="T15" s="10">
        <v>0</v>
      </c>
      <c r="U15" s="10">
        <v>0</v>
      </c>
      <c r="V15" s="10">
        <v>0</v>
      </c>
      <c r="X15" s="9" t="s">
        <v>21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31">
        <f t="shared" si="4"/>
        <v>0</v>
      </c>
      <c r="AD15" s="38">
        <f t="shared" si="5"/>
        <v>0</v>
      </c>
      <c r="AE15" s="13">
        <f t="shared" si="6"/>
        <v>0</v>
      </c>
      <c r="AF15" s="13">
        <f t="shared" si="7"/>
        <v>50</v>
      </c>
      <c r="AG15" s="13">
        <f t="shared" si="8"/>
        <v>50</v>
      </c>
      <c r="AH15" s="39">
        <f t="shared" si="9"/>
        <v>0</v>
      </c>
      <c r="AI15" s="48">
        <f t="shared" si="10"/>
        <v>50</v>
      </c>
      <c r="AJ15" s="13">
        <f t="shared" si="11"/>
        <v>0</v>
      </c>
      <c r="AK15" s="13">
        <f t="shared" si="12"/>
        <v>50</v>
      </c>
      <c r="AL15" s="13">
        <f t="shared" si="13"/>
        <v>0</v>
      </c>
      <c r="AM15" s="49">
        <f t="shared" si="14"/>
        <v>0</v>
      </c>
      <c r="AN15" s="26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2:44" x14ac:dyDescent="0.25">
      <c r="B16" s="4" t="s">
        <v>22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22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 x14ac:dyDescent="0.25">
      <c r="B17" s="9" t="s">
        <v>23</v>
      </c>
      <c r="C17" s="10">
        <v>7</v>
      </c>
      <c r="D17" s="10">
        <v>0</v>
      </c>
      <c r="E17" s="10">
        <v>1</v>
      </c>
      <c r="F17" s="10">
        <v>1</v>
      </c>
      <c r="G17" s="54">
        <v>0</v>
      </c>
      <c r="H17" s="24">
        <v>4</v>
      </c>
      <c r="I17" s="10">
        <v>0</v>
      </c>
      <c r="J17" s="10">
        <v>3</v>
      </c>
      <c r="K17" s="10">
        <v>1</v>
      </c>
      <c r="L17" s="57">
        <v>1</v>
      </c>
      <c r="M17" s="62">
        <v>5</v>
      </c>
      <c r="N17" s="10">
        <v>1</v>
      </c>
      <c r="O17" s="10">
        <v>2</v>
      </c>
      <c r="P17" s="10">
        <v>0</v>
      </c>
      <c r="Q17" s="63">
        <v>1</v>
      </c>
      <c r="R17" s="51">
        <v>9</v>
      </c>
      <c r="S17" s="10">
        <v>0</v>
      </c>
      <c r="T17" s="10">
        <v>0</v>
      </c>
      <c r="U17" s="10">
        <v>0</v>
      </c>
      <c r="V17" s="10">
        <v>0</v>
      </c>
      <c r="X17" s="9" t="s">
        <v>23</v>
      </c>
      <c r="Y17" s="13">
        <f t="shared" ref="Y17:Y23" si="20">C17/(C17+D17+E17+F17+G17)*100</f>
        <v>77.777777777777786</v>
      </c>
      <c r="Z17" s="13">
        <f t="shared" ref="Z17:Z23" si="21">D17/(D17+E17+F17+G17+C17)*100</f>
        <v>0</v>
      </c>
      <c r="AA17" s="13">
        <f t="shared" ref="AA17:AA23" si="22">E17/(E17+F17+G17+D17+C17)*100</f>
        <v>11.111111111111111</v>
      </c>
      <c r="AB17" s="13">
        <f t="shared" ref="AB17:AB23" si="23">F17/(F17+G17+E17+D17+C17)*100</f>
        <v>11.111111111111111</v>
      </c>
      <c r="AC17" s="31">
        <f t="shared" ref="AC17:AC23" si="24">G17/(G17+F17+E17+D17+C17)*100</f>
        <v>0</v>
      </c>
      <c r="AD17" s="38">
        <f t="shared" ref="AD17:AD23" si="25">H17/(H17+I17+J17+K17+L17)*100</f>
        <v>44.444444444444443</v>
      </c>
      <c r="AE17" s="13">
        <f t="shared" ref="AE17:AE23" si="26">I17/(I17+J17+K17+L17+H17)*100</f>
        <v>0</v>
      </c>
      <c r="AF17" s="13">
        <f t="shared" ref="AF17:AF23" si="27">J17/(J17+K17+L17+I17+H17)*100</f>
        <v>33.333333333333329</v>
      </c>
      <c r="AG17" s="13">
        <f t="shared" ref="AG17:AG23" si="28">K17/(K17+L17+J17+I17+H17)*100</f>
        <v>11.111111111111111</v>
      </c>
      <c r="AH17" s="39">
        <f t="shared" ref="AH17:AH23" si="29">L17/(L17+K17+J17+I17+H17)*100</f>
        <v>11.111111111111111</v>
      </c>
      <c r="AI17" s="48">
        <f t="shared" ref="AI17:AI23" si="30">M17/(M17+N17+O17+P17+Q17)*100</f>
        <v>55.555555555555557</v>
      </c>
      <c r="AJ17" s="13">
        <f t="shared" ref="AJ17:AJ23" si="31">N17/(N17+O17+P17+Q17+M17)*100</f>
        <v>11.111111111111111</v>
      </c>
      <c r="AK17" s="13">
        <f t="shared" ref="AK17:AK23" si="32">O17/(O17+P17+Q17+N17+M17)*100</f>
        <v>22.222222222222221</v>
      </c>
      <c r="AL17" s="13">
        <f t="shared" ref="AL17:AL23" si="33">P17/(P17+Q17+O17+N17+M17)*100</f>
        <v>0</v>
      </c>
      <c r="AM17" s="49">
        <f t="shared" ref="AM17:AM23" si="34">Q17/(Q17+P17+O17+N17+M17)*100</f>
        <v>11.111111111111111</v>
      </c>
      <c r="AN17" s="26">
        <f t="shared" ref="AN17:AN23" si="35">R17/(R17+S17+T17+U17+V17)*100</f>
        <v>100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0</v>
      </c>
      <c r="AR17" s="13">
        <f t="shared" ref="AR17:AR23" si="39">V17/(V17+U17+T17+S17+R17)*100</f>
        <v>0</v>
      </c>
    </row>
    <row r="18" spans="2:44" x14ac:dyDescent="0.25">
      <c r="B18" s="9" t="s">
        <v>24</v>
      </c>
      <c r="C18" s="10">
        <v>4</v>
      </c>
      <c r="D18" s="10">
        <v>0</v>
      </c>
      <c r="E18" s="10">
        <v>0</v>
      </c>
      <c r="F18" s="10">
        <v>0</v>
      </c>
      <c r="G18" s="54">
        <v>3</v>
      </c>
      <c r="H18" s="24">
        <v>2</v>
      </c>
      <c r="I18" s="10">
        <v>1</v>
      </c>
      <c r="J18" s="10">
        <v>0</v>
      </c>
      <c r="K18" s="10">
        <v>0</v>
      </c>
      <c r="L18" s="57">
        <v>4</v>
      </c>
      <c r="M18" s="62">
        <v>2</v>
      </c>
      <c r="N18" s="10">
        <v>0</v>
      </c>
      <c r="O18" s="10">
        <v>1</v>
      </c>
      <c r="P18" s="10">
        <v>0</v>
      </c>
      <c r="Q18" s="63">
        <v>4</v>
      </c>
      <c r="R18" s="51">
        <v>4</v>
      </c>
      <c r="S18" s="10">
        <v>0</v>
      </c>
      <c r="T18" s="10">
        <v>0</v>
      </c>
      <c r="U18" s="10">
        <v>0</v>
      </c>
      <c r="V18" s="10">
        <v>3</v>
      </c>
      <c r="X18" s="9" t="s">
        <v>24</v>
      </c>
      <c r="Y18" s="13">
        <f t="shared" si="20"/>
        <v>57.142857142857139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31">
        <f t="shared" si="24"/>
        <v>42.857142857142854</v>
      </c>
      <c r="AD18" s="38">
        <f t="shared" si="25"/>
        <v>28.571428571428569</v>
      </c>
      <c r="AE18" s="13">
        <f t="shared" si="26"/>
        <v>14.285714285714285</v>
      </c>
      <c r="AF18" s="13">
        <f t="shared" si="27"/>
        <v>0</v>
      </c>
      <c r="AG18" s="13">
        <f t="shared" si="28"/>
        <v>0</v>
      </c>
      <c r="AH18" s="39">
        <f t="shared" si="29"/>
        <v>57.142857142857139</v>
      </c>
      <c r="AI18" s="48">
        <f t="shared" si="30"/>
        <v>28.571428571428569</v>
      </c>
      <c r="AJ18" s="13">
        <f t="shared" si="31"/>
        <v>0</v>
      </c>
      <c r="AK18" s="13">
        <f t="shared" si="32"/>
        <v>14.285714285714285</v>
      </c>
      <c r="AL18" s="13">
        <f t="shared" si="33"/>
        <v>0</v>
      </c>
      <c r="AM18" s="49">
        <f t="shared" si="34"/>
        <v>57.142857142857139</v>
      </c>
      <c r="AN18" s="26">
        <f t="shared" si="35"/>
        <v>57.142857142857139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42.857142857142854</v>
      </c>
    </row>
    <row r="19" spans="2:44" x14ac:dyDescent="0.25">
      <c r="B19" s="9" t="s">
        <v>42</v>
      </c>
      <c r="C19" s="10">
        <v>28</v>
      </c>
      <c r="D19" s="10">
        <v>0</v>
      </c>
      <c r="E19" s="10">
        <v>0</v>
      </c>
      <c r="F19" s="10">
        <v>0</v>
      </c>
      <c r="G19" s="54">
        <v>2</v>
      </c>
      <c r="H19" s="24">
        <v>11</v>
      </c>
      <c r="I19" s="10">
        <v>1</v>
      </c>
      <c r="J19" s="10">
        <v>3</v>
      </c>
      <c r="K19" s="10">
        <v>3</v>
      </c>
      <c r="L19" s="57">
        <v>12</v>
      </c>
      <c r="M19" s="62">
        <v>21</v>
      </c>
      <c r="N19" s="10">
        <v>3</v>
      </c>
      <c r="O19" s="10">
        <v>1</v>
      </c>
      <c r="P19" s="10">
        <v>1</v>
      </c>
      <c r="Q19" s="63">
        <v>4</v>
      </c>
      <c r="R19" s="51">
        <v>26</v>
      </c>
      <c r="S19" s="10">
        <v>0</v>
      </c>
      <c r="T19" s="10">
        <v>0</v>
      </c>
      <c r="U19" s="10">
        <v>0</v>
      </c>
      <c r="V19" s="10">
        <v>4</v>
      </c>
      <c r="X19" s="9" t="s">
        <v>42</v>
      </c>
      <c r="Y19" s="13">
        <f t="shared" si="20"/>
        <v>93.333333333333329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31">
        <f t="shared" si="24"/>
        <v>6.666666666666667</v>
      </c>
      <c r="AD19" s="38">
        <f t="shared" si="25"/>
        <v>36.666666666666664</v>
      </c>
      <c r="AE19" s="13">
        <f t="shared" si="26"/>
        <v>3.3333333333333335</v>
      </c>
      <c r="AF19" s="13">
        <f t="shared" si="27"/>
        <v>10</v>
      </c>
      <c r="AG19" s="13">
        <f t="shared" si="28"/>
        <v>10</v>
      </c>
      <c r="AH19" s="39">
        <f t="shared" si="29"/>
        <v>40</v>
      </c>
      <c r="AI19" s="48">
        <f t="shared" si="30"/>
        <v>70</v>
      </c>
      <c r="AJ19" s="13">
        <f t="shared" si="31"/>
        <v>10</v>
      </c>
      <c r="AK19" s="13">
        <f t="shared" si="32"/>
        <v>3.3333333333333335</v>
      </c>
      <c r="AL19" s="13">
        <f t="shared" si="33"/>
        <v>3.3333333333333335</v>
      </c>
      <c r="AM19" s="49">
        <f t="shared" si="34"/>
        <v>13.333333333333334</v>
      </c>
      <c r="AN19" s="26">
        <f t="shared" si="35"/>
        <v>86.666666666666671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13.333333333333334</v>
      </c>
    </row>
    <row r="20" spans="2:44" x14ac:dyDescent="0.25">
      <c r="B20" s="9" t="s">
        <v>26</v>
      </c>
      <c r="C20" s="10">
        <v>0</v>
      </c>
      <c r="D20" s="10">
        <v>0</v>
      </c>
      <c r="E20" s="10">
        <v>0</v>
      </c>
      <c r="F20" s="10">
        <v>0</v>
      </c>
      <c r="G20" s="54">
        <v>0</v>
      </c>
      <c r="H20" s="24">
        <v>0</v>
      </c>
      <c r="I20" s="10">
        <v>0</v>
      </c>
      <c r="J20" s="10">
        <v>0</v>
      </c>
      <c r="K20" s="10">
        <v>0</v>
      </c>
      <c r="L20" s="57">
        <v>0</v>
      </c>
      <c r="M20" s="62">
        <v>0</v>
      </c>
      <c r="N20" s="10">
        <v>0</v>
      </c>
      <c r="O20" s="10">
        <v>0</v>
      </c>
      <c r="P20" s="10">
        <v>0</v>
      </c>
      <c r="Q20" s="63">
        <v>0</v>
      </c>
      <c r="R20" s="51">
        <v>0</v>
      </c>
      <c r="S20" s="10">
        <v>0</v>
      </c>
      <c r="T20" s="10">
        <v>0</v>
      </c>
      <c r="U20" s="10">
        <v>0</v>
      </c>
      <c r="V20" s="10">
        <v>0</v>
      </c>
      <c r="X20" s="9" t="s">
        <v>26</v>
      </c>
      <c r="Y20" s="13" t="e">
        <f t="shared" si="20"/>
        <v>#DIV/0!</v>
      </c>
      <c r="Z20" s="13" t="e">
        <f t="shared" si="21"/>
        <v>#DIV/0!</v>
      </c>
      <c r="AA20" s="13" t="e">
        <f t="shared" si="22"/>
        <v>#DIV/0!</v>
      </c>
      <c r="AB20" s="13" t="e">
        <f t="shared" si="23"/>
        <v>#DIV/0!</v>
      </c>
      <c r="AC20" s="31" t="e">
        <f t="shared" si="24"/>
        <v>#DIV/0!</v>
      </c>
      <c r="AD20" s="38" t="e">
        <f t="shared" si="25"/>
        <v>#DIV/0!</v>
      </c>
      <c r="AE20" s="13" t="e">
        <f t="shared" si="26"/>
        <v>#DIV/0!</v>
      </c>
      <c r="AF20" s="13" t="e">
        <f t="shared" si="27"/>
        <v>#DIV/0!</v>
      </c>
      <c r="AG20" s="13" t="e">
        <f t="shared" si="28"/>
        <v>#DIV/0!</v>
      </c>
      <c r="AH20" s="39" t="e">
        <f t="shared" si="29"/>
        <v>#DIV/0!</v>
      </c>
      <c r="AI20" s="48" t="e">
        <f t="shared" si="30"/>
        <v>#DIV/0!</v>
      </c>
      <c r="AJ20" s="13" t="e">
        <f t="shared" si="31"/>
        <v>#DIV/0!</v>
      </c>
      <c r="AK20" s="13" t="e">
        <f t="shared" si="32"/>
        <v>#DIV/0!</v>
      </c>
      <c r="AL20" s="13" t="e">
        <f t="shared" si="33"/>
        <v>#DIV/0!</v>
      </c>
      <c r="AM20" s="49" t="e">
        <f t="shared" si="34"/>
        <v>#DIV/0!</v>
      </c>
      <c r="AN20" s="26" t="e">
        <f t="shared" si="35"/>
        <v>#DIV/0!</v>
      </c>
      <c r="AO20" s="13" t="e">
        <f t="shared" si="36"/>
        <v>#DIV/0!</v>
      </c>
      <c r="AP20" s="13" t="e">
        <f t="shared" si="37"/>
        <v>#DIV/0!</v>
      </c>
      <c r="AQ20" s="13" t="e">
        <f t="shared" si="38"/>
        <v>#DIV/0!</v>
      </c>
      <c r="AR20" s="13" t="e">
        <f t="shared" si="39"/>
        <v>#DIV/0!</v>
      </c>
    </row>
    <row r="21" spans="2:44" x14ac:dyDescent="0.25">
      <c r="B21" s="9" t="s">
        <v>27</v>
      </c>
      <c r="C21" s="10">
        <v>18</v>
      </c>
      <c r="D21" s="10">
        <v>0</v>
      </c>
      <c r="E21" s="10">
        <v>0</v>
      </c>
      <c r="F21" s="10">
        <v>0</v>
      </c>
      <c r="G21" s="54">
        <v>2</v>
      </c>
      <c r="H21" s="24">
        <v>3</v>
      </c>
      <c r="I21" s="10">
        <v>1</v>
      </c>
      <c r="J21" s="10">
        <v>3</v>
      </c>
      <c r="K21" s="10">
        <v>2</v>
      </c>
      <c r="L21" s="57">
        <v>11</v>
      </c>
      <c r="M21" s="62">
        <v>5</v>
      </c>
      <c r="N21" s="10">
        <v>2</v>
      </c>
      <c r="O21" s="10">
        <v>2</v>
      </c>
      <c r="P21" s="10">
        <v>1</v>
      </c>
      <c r="Q21" s="63">
        <v>10</v>
      </c>
      <c r="R21" s="51">
        <v>9</v>
      </c>
      <c r="S21" s="10">
        <v>1</v>
      </c>
      <c r="T21" s="10">
        <v>0</v>
      </c>
      <c r="U21" s="10">
        <v>1</v>
      </c>
      <c r="V21" s="10">
        <v>9</v>
      </c>
      <c r="X21" s="9" t="s">
        <v>27</v>
      </c>
      <c r="Y21" s="13">
        <f t="shared" si="20"/>
        <v>90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31">
        <f t="shared" si="24"/>
        <v>10</v>
      </c>
      <c r="AD21" s="38">
        <f t="shared" si="25"/>
        <v>15</v>
      </c>
      <c r="AE21" s="13">
        <f t="shared" si="26"/>
        <v>5</v>
      </c>
      <c r="AF21" s="13">
        <f t="shared" si="27"/>
        <v>15</v>
      </c>
      <c r="AG21" s="13">
        <f t="shared" si="28"/>
        <v>10</v>
      </c>
      <c r="AH21" s="39">
        <f t="shared" si="29"/>
        <v>55.000000000000007</v>
      </c>
      <c r="AI21" s="48">
        <f t="shared" si="30"/>
        <v>25</v>
      </c>
      <c r="AJ21" s="13">
        <f t="shared" si="31"/>
        <v>10</v>
      </c>
      <c r="AK21" s="13">
        <f t="shared" si="32"/>
        <v>10</v>
      </c>
      <c r="AL21" s="13">
        <f t="shared" si="33"/>
        <v>5</v>
      </c>
      <c r="AM21" s="49">
        <f t="shared" si="34"/>
        <v>50</v>
      </c>
      <c r="AN21" s="26">
        <f t="shared" si="35"/>
        <v>45</v>
      </c>
      <c r="AO21" s="13">
        <f t="shared" si="36"/>
        <v>5</v>
      </c>
      <c r="AP21" s="13">
        <f t="shared" si="37"/>
        <v>0</v>
      </c>
      <c r="AQ21" s="13">
        <f t="shared" si="38"/>
        <v>5</v>
      </c>
      <c r="AR21" s="13">
        <f t="shared" si="39"/>
        <v>45</v>
      </c>
    </row>
    <row r="22" spans="2:44" x14ac:dyDescent="0.25">
      <c r="B22" s="9" t="s">
        <v>28</v>
      </c>
      <c r="C22" s="10">
        <v>0</v>
      </c>
      <c r="D22" s="10">
        <v>0</v>
      </c>
      <c r="E22" s="10">
        <v>0</v>
      </c>
      <c r="F22" s="10">
        <v>0</v>
      </c>
      <c r="G22" s="54">
        <v>0</v>
      </c>
      <c r="H22" s="24">
        <v>0</v>
      </c>
      <c r="I22" s="10">
        <v>0</v>
      </c>
      <c r="J22" s="10">
        <v>0</v>
      </c>
      <c r="K22" s="10">
        <v>0</v>
      </c>
      <c r="L22" s="57">
        <v>0</v>
      </c>
      <c r="M22" s="62">
        <v>0</v>
      </c>
      <c r="N22" s="10">
        <v>0</v>
      </c>
      <c r="O22" s="10">
        <v>0</v>
      </c>
      <c r="P22" s="10">
        <v>0</v>
      </c>
      <c r="Q22" s="63">
        <v>0</v>
      </c>
      <c r="R22" s="51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28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31" t="e">
        <f t="shared" si="24"/>
        <v>#DIV/0!</v>
      </c>
      <c r="AD22" s="38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39" t="e">
        <f t="shared" si="29"/>
        <v>#DIV/0!</v>
      </c>
      <c r="AI22" s="48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49" t="e">
        <f t="shared" si="34"/>
        <v>#DIV/0!</v>
      </c>
      <c r="AN22" s="26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 x14ac:dyDescent="0.25">
      <c r="B23" s="9" t="s">
        <v>29</v>
      </c>
      <c r="C23" s="10">
        <v>9</v>
      </c>
      <c r="D23" s="10">
        <v>0</v>
      </c>
      <c r="E23" s="10">
        <v>0</v>
      </c>
      <c r="F23" s="10">
        <v>0</v>
      </c>
      <c r="G23" s="54">
        <v>2</v>
      </c>
      <c r="H23" s="24">
        <v>3</v>
      </c>
      <c r="I23" s="10">
        <v>1</v>
      </c>
      <c r="J23" s="10">
        <v>1</v>
      </c>
      <c r="K23" s="10">
        <v>1</v>
      </c>
      <c r="L23" s="57">
        <v>5</v>
      </c>
      <c r="M23" s="62">
        <v>3</v>
      </c>
      <c r="N23" s="10">
        <v>0</v>
      </c>
      <c r="O23" s="10">
        <v>2</v>
      </c>
      <c r="P23" s="10">
        <v>0</v>
      </c>
      <c r="Q23" s="63">
        <v>6</v>
      </c>
      <c r="R23" s="51">
        <v>6</v>
      </c>
      <c r="S23" s="10">
        <v>0</v>
      </c>
      <c r="T23" s="10">
        <v>1</v>
      </c>
      <c r="U23" s="10">
        <v>0</v>
      </c>
      <c r="V23" s="10">
        <v>4</v>
      </c>
      <c r="X23" s="9" t="s">
        <v>29</v>
      </c>
      <c r="Y23" s="13">
        <f t="shared" si="20"/>
        <v>81.818181818181827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31">
        <f t="shared" si="24"/>
        <v>18.181818181818183</v>
      </c>
      <c r="AD23" s="38">
        <f t="shared" si="25"/>
        <v>27.27272727272727</v>
      </c>
      <c r="AE23" s="13">
        <f t="shared" si="26"/>
        <v>9.0909090909090917</v>
      </c>
      <c r="AF23" s="13">
        <f t="shared" si="27"/>
        <v>9.0909090909090917</v>
      </c>
      <c r="AG23" s="13">
        <f t="shared" si="28"/>
        <v>9.0909090909090917</v>
      </c>
      <c r="AH23" s="39">
        <f t="shared" si="29"/>
        <v>45.454545454545453</v>
      </c>
      <c r="AI23" s="48">
        <f t="shared" si="30"/>
        <v>27.27272727272727</v>
      </c>
      <c r="AJ23" s="13">
        <f t="shared" si="31"/>
        <v>0</v>
      </c>
      <c r="AK23" s="13">
        <f t="shared" si="32"/>
        <v>18.181818181818183</v>
      </c>
      <c r="AL23" s="13">
        <f t="shared" si="33"/>
        <v>0</v>
      </c>
      <c r="AM23" s="49">
        <f t="shared" si="34"/>
        <v>54.54545454545454</v>
      </c>
      <c r="AN23" s="26">
        <f t="shared" si="35"/>
        <v>54.54545454545454</v>
      </c>
      <c r="AO23" s="13">
        <f t="shared" si="36"/>
        <v>0</v>
      </c>
      <c r="AP23" s="13">
        <f t="shared" si="37"/>
        <v>9.0909090909090917</v>
      </c>
      <c r="AQ23" s="13">
        <f t="shared" si="38"/>
        <v>0</v>
      </c>
      <c r="AR23" s="13">
        <f t="shared" si="39"/>
        <v>36.363636363636367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6" width="11.28515625" customWidth="1"/>
    <col min="7" max="7" width="3.42578125" customWidth="1"/>
    <col min="8" max="8" width="27.7109375" customWidth="1"/>
  </cols>
  <sheetData>
    <row r="1" spans="2:12" ht="18" x14ac:dyDescent="0.25">
      <c r="B1" s="1" t="s">
        <v>6</v>
      </c>
    </row>
    <row r="2" spans="2:12" ht="18" x14ac:dyDescent="0.25">
      <c r="B2" s="1" t="s">
        <v>7</v>
      </c>
    </row>
    <row r="3" spans="2:12" x14ac:dyDescent="0.25">
      <c r="B3" s="70" t="s">
        <v>118</v>
      </c>
    </row>
    <row r="4" spans="2:12" ht="18" customHeight="1" x14ac:dyDescent="0.25">
      <c r="B4" s="1" t="s">
        <v>68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43</v>
      </c>
      <c r="H6" s="16" t="s">
        <v>41</v>
      </c>
    </row>
    <row r="7" spans="2:12" ht="33.75" x14ac:dyDescent="0.25">
      <c r="B7" s="3" t="s">
        <v>9</v>
      </c>
      <c r="C7" s="3" t="s">
        <v>45</v>
      </c>
      <c r="D7" s="3" t="s">
        <v>46</v>
      </c>
      <c r="E7" s="3" t="s">
        <v>47</v>
      </c>
      <c r="F7" s="3" t="s">
        <v>48</v>
      </c>
      <c r="H7" s="3" t="s">
        <v>9</v>
      </c>
      <c r="I7" s="3" t="s">
        <v>45</v>
      </c>
      <c r="J7" s="3" t="s">
        <v>46</v>
      </c>
      <c r="K7" s="3" t="s">
        <v>47</v>
      </c>
      <c r="L7" s="3" t="s">
        <v>48</v>
      </c>
    </row>
    <row r="8" spans="2:12" x14ac:dyDescent="0.25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 x14ac:dyDescent="0.25">
      <c r="B9" s="6" t="s">
        <v>0</v>
      </c>
      <c r="C9" s="7">
        <v>3248</v>
      </c>
      <c r="D9" s="7">
        <v>29</v>
      </c>
      <c r="E9" s="7">
        <v>2158</v>
      </c>
      <c r="F9" s="7">
        <v>325</v>
      </c>
      <c r="H9" s="6" t="s">
        <v>0</v>
      </c>
      <c r="I9" s="11">
        <f>C9/(C9+D9+E9+F9)*100</f>
        <v>56.388888888888886</v>
      </c>
      <c r="J9" s="11">
        <f>D9/(D9+E9+F9+C9)*100</f>
        <v>0.50347222222222221</v>
      </c>
      <c r="K9" s="11">
        <f>E9/(E9+F9+D9+C9)*100</f>
        <v>37.465277777777779</v>
      </c>
      <c r="L9" s="11">
        <f>F9/(F9+E9+D9+C9)*100</f>
        <v>5.6423611111111116</v>
      </c>
    </row>
    <row r="10" spans="2:12" x14ac:dyDescent="0.25">
      <c r="B10" s="4" t="s">
        <v>18</v>
      </c>
      <c r="C10" s="8"/>
      <c r="D10" s="8"/>
      <c r="E10" s="8"/>
      <c r="F10" s="8"/>
      <c r="H10" s="4" t="s">
        <v>18</v>
      </c>
      <c r="I10" s="12"/>
      <c r="J10" s="12"/>
      <c r="K10" s="12"/>
      <c r="L10" s="12"/>
    </row>
    <row r="11" spans="2:12" x14ac:dyDescent="0.25">
      <c r="B11" s="9" t="s">
        <v>1</v>
      </c>
      <c r="C11" s="10">
        <v>515</v>
      </c>
      <c r="D11" s="10">
        <v>7</v>
      </c>
      <c r="E11" s="10">
        <v>549</v>
      </c>
      <c r="F11" s="10">
        <v>98</v>
      </c>
      <c r="H11" s="9" t="s">
        <v>1</v>
      </c>
      <c r="I11" s="13">
        <f t="shared" ref="I11:I22" si="0">C11/(C11+D11+E11+F11)*100</f>
        <v>44.054747647562017</v>
      </c>
      <c r="J11" s="13">
        <f t="shared" ref="J11:J22" si="1">D11/(D11+E11+F11+C11)*100</f>
        <v>0.5988023952095809</v>
      </c>
      <c r="K11" s="13">
        <f t="shared" ref="K11:K22" si="2">E11/(E11+F11+D11+C11)*100</f>
        <v>46.963216424294266</v>
      </c>
      <c r="L11" s="13">
        <f t="shared" ref="L11:L22" si="3">F11/(F11+E11+D11+C11)*100</f>
        <v>8.3832335329341312</v>
      </c>
    </row>
    <row r="12" spans="2:12" x14ac:dyDescent="0.25">
      <c r="B12" s="9" t="s">
        <v>19</v>
      </c>
      <c r="C12" s="10">
        <v>1135</v>
      </c>
      <c r="D12" s="10">
        <v>10</v>
      </c>
      <c r="E12" s="10">
        <v>809</v>
      </c>
      <c r="F12" s="10">
        <v>121</v>
      </c>
      <c r="H12" s="9" t="s">
        <v>19</v>
      </c>
      <c r="I12" s="13">
        <f t="shared" si="0"/>
        <v>54.69879518072289</v>
      </c>
      <c r="J12" s="13">
        <f t="shared" si="1"/>
        <v>0.48192771084337355</v>
      </c>
      <c r="K12" s="13">
        <f t="shared" si="2"/>
        <v>38.987951807228917</v>
      </c>
      <c r="L12" s="13">
        <f t="shared" si="3"/>
        <v>5.831325301204819</v>
      </c>
    </row>
    <row r="13" spans="2:12" x14ac:dyDescent="0.25">
      <c r="B13" s="9" t="s">
        <v>20</v>
      </c>
      <c r="C13" s="10">
        <v>1067</v>
      </c>
      <c r="D13" s="10">
        <v>6</v>
      </c>
      <c r="E13" s="10">
        <v>561</v>
      </c>
      <c r="F13" s="10">
        <v>68</v>
      </c>
      <c r="H13" s="9" t="s">
        <v>20</v>
      </c>
      <c r="I13" s="13">
        <f t="shared" si="0"/>
        <v>62.690951821386612</v>
      </c>
      <c r="J13" s="13">
        <f t="shared" si="1"/>
        <v>0.35252643948296125</v>
      </c>
      <c r="K13" s="13">
        <f t="shared" si="2"/>
        <v>32.961222091656872</v>
      </c>
      <c r="L13" s="13">
        <f t="shared" si="3"/>
        <v>3.9952996474735603</v>
      </c>
    </row>
    <row r="14" spans="2:12" x14ac:dyDescent="0.25">
      <c r="B14" s="9" t="s">
        <v>21</v>
      </c>
      <c r="C14" s="10">
        <v>531</v>
      </c>
      <c r="D14" s="10">
        <v>6</v>
      </c>
      <c r="E14" s="10">
        <v>239</v>
      </c>
      <c r="F14" s="10">
        <v>38</v>
      </c>
      <c r="H14" s="9" t="s">
        <v>21</v>
      </c>
      <c r="I14" s="13">
        <f t="shared" si="0"/>
        <v>65.233415233415244</v>
      </c>
      <c r="J14" s="13">
        <f t="shared" si="1"/>
        <v>0.73710073710073709</v>
      </c>
      <c r="K14" s="13">
        <f t="shared" si="2"/>
        <v>29.361179361179364</v>
      </c>
      <c r="L14" s="13">
        <f t="shared" si="3"/>
        <v>4.6683046683046676</v>
      </c>
    </row>
    <row r="15" spans="2:12" x14ac:dyDescent="0.25">
      <c r="B15" s="4" t="s">
        <v>22</v>
      </c>
      <c r="C15" s="8"/>
      <c r="D15" s="8"/>
      <c r="E15" s="8"/>
      <c r="F15" s="8"/>
      <c r="H15" s="4" t="s">
        <v>22</v>
      </c>
      <c r="I15" s="8"/>
      <c r="J15" s="8"/>
      <c r="K15" s="8"/>
      <c r="L15" s="8"/>
    </row>
    <row r="16" spans="2:12" x14ac:dyDescent="0.25">
      <c r="B16" s="9" t="s">
        <v>23</v>
      </c>
      <c r="C16" s="10">
        <v>960</v>
      </c>
      <c r="D16" s="10">
        <v>10</v>
      </c>
      <c r="E16" s="10">
        <v>625</v>
      </c>
      <c r="F16" s="10">
        <v>75</v>
      </c>
      <c r="H16" s="9" t="s">
        <v>23</v>
      </c>
      <c r="I16" s="13">
        <f t="shared" si="0"/>
        <v>57.485029940119759</v>
      </c>
      <c r="J16" s="13">
        <f t="shared" si="1"/>
        <v>0.5988023952095809</v>
      </c>
      <c r="K16" s="13">
        <f t="shared" si="2"/>
        <v>37.425149700598801</v>
      </c>
      <c r="L16" s="13">
        <f t="shared" si="3"/>
        <v>4.4910179640718564</v>
      </c>
    </row>
    <row r="17" spans="2:12" x14ac:dyDescent="0.25">
      <c r="B17" s="9" t="s">
        <v>24</v>
      </c>
      <c r="C17" s="10">
        <v>290</v>
      </c>
      <c r="D17" s="10">
        <v>1</v>
      </c>
      <c r="E17" s="10">
        <v>281</v>
      </c>
      <c r="F17" s="10">
        <v>47</v>
      </c>
      <c r="H17" s="9" t="s">
        <v>24</v>
      </c>
      <c r="I17" s="13">
        <f t="shared" si="0"/>
        <v>46.849757673667206</v>
      </c>
      <c r="J17" s="13">
        <f t="shared" si="1"/>
        <v>0.16155088852988692</v>
      </c>
      <c r="K17" s="13">
        <f t="shared" si="2"/>
        <v>45.395799676898221</v>
      </c>
      <c r="L17" s="13">
        <f t="shared" si="3"/>
        <v>7.5928917609046849</v>
      </c>
    </row>
    <row r="18" spans="2:12" x14ac:dyDescent="0.25">
      <c r="B18" s="9" t="s">
        <v>42</v>
      </c>
      <c r="C18" s="10">
        <v>1008</v>
      </c>
      <c r="D18" s="10">
        <v>10</v>
      </c>
      <c r="E18" s="10">
        <v>652</v>
      </c>
      <c r="F18" s="10">
        <v>89</v>
      </c>
      <c r="H18" s="9" t="s">
        <v>42</v>
      </c>
      <c r="I18" s="13">
        <f t="shared" si="0"/>
        <v>57.305287094940304</v>
      </c>
      <c r="J18" s="13">
        <f t="shared" si="1"/>
        <v>0.56850483229107451</v>
      </c>
      <c r="K18" s="13">
        <f t="shared" si="2"/>
        <v>37.066515065378056</v>
      </c>
      <c r="L18" s="13">
        <f t="shared" si="3"/>
        <v>5.059693007390563</v>
      </c>
    </row>
    <row r="19" spans="2:12" x14ac:dyDescent="0.25">
      <c r="B19" s="9" t="s">
        <v>26</v>
      </c>
      <c r="C19" s="10">
        <v>127</v>
      </c>
      <c r="D19" s="10">
        <v>1</v>
      </c>
      <c r="E19" s="10">
        <v>63</v>
      </c>
      <c r="F19" s="10">
        <v>8</v>
      </c>
      <c r="H19" s="9" t="s">
        <v>26</v>
      </c>
      <c r="I19" s="13">
        <f t="shared" si="0"/>
        <v>63.819095477386931</v>
      </c>
      <c r="J19" s="13">
        <f t="shared" si="1"/>
        <v>0.50251256281407031</v>
      </c>
      <c r="K19" s="13">
        <f t="shared" si="2"/>
        <v>31.658291457286431</v>
      </c>
      <c r="L19" s="13">
        <f t="shared" si="3"/>
        <v>4.0201005025125625</v>
      </c>
    </row>
    <row r="20" spans="2:12" x14ac:dyDescent="0.25">
      <c r="B20" s="9" t="s">
        <v>27</v>
      </c>
      <c r="C20" s="10">
        <v>268</v>
      </c>
      <c r="D20" s="10">
        <v>1</v>
      </c>
      <c r="E20" s="10">
        <v>39</v>
      </c>
      <c r="F20" s="10">
        <v>32</v>
      </c>
      <c r="H20" s="9" t="s">
        <v>27</v>
      </c>
      <c r="I20" s="13">
        <f t="shared" si="0"/>
        <v>78.82352941176471</v>
      </c>
      <c r="J20" s="13">
        <f t="shared" si="1"/>
        <v>0.29411764705882354</v>
      </c>
      <c r="K20" s="13">
        <f t="shared" si="2"/>
        <v>11.470588235294118</v>
      </c>
      <c r="L20" s="13">
        <f t="shared" si="3"/>
        <v>9.4117647058823533</v>
      </c>
    </row>
    <row r="21" spans="2:12" x14ac:dyDescent="0.25">
      <c r="B21" s="9" t="s">
        <v>28</v>
      </c>
      <c r="C21" s="10">
        <v>85</v>
      </c>
      <c r="D21" s="10">
        <v>1</v>
      </c>
      <c r="E21" s="10">
        <v>128</v>
      </c>
      <c r="F21" s="10">
        <v>16</v>
      </c>
      <c r="H21" s="9" t="s">
        <v>28</v>
      </c>
      <c r="I21" s="13">
        <f t="shared" si="0"/>
        <v>36.95652173913043</v>
      </c>
      <c r="J21" s="13">
        <f t="shared" si="1"/>
        <v>0.43478260869565216</v>
      </c>
      <c r="K21" s="13">
        <f t="shared" si="2"/>
        <v>55.652173913043477</v>
      </c>
      <c r="L21" s="13">
        <f t="shared" si="3"/>
        <v>6.9565217391304346</v>
      </c>
    </row>
    <row r="22" spans="2:12" x14ac:dyDescent="0.25">
      <c r="B22" s="9" t="s">
        <v>29</v>
      </c>
      <c r="C22" s="10">
        <v>510</v>
      </c>
      <c r="D22" s="10">
        <v>5</v>
      </c>
      <c r="E22" s="10">
        <v>370</v>
      </c>
      <c r="F22" s="10">
        <v>58</v>
      </c>
      <c r="H22" s="9" t="s">
        <v>29</v>
      </c>
      <c r="I22" s="13">
        <f t="shared" si="0"/>
        <v>54.082714740190887</v>
      </c>
      <c r="J22" s="13">
        <f t="shared" si="1"/>
        <v>0.53022269353128315</v>
      </c>
      <c r="K22" s="13">
        <f t="shared" si="2"/>
        <v>39.236479321314953</v>
      </c>
      <c r="L22" s="13">
        <f t="shared" si="3"/>
        <v>6.1505832449628848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Index</vt:lpstr>
      <vt:lpstr>Sample</vt:lpstr>
      <vt:lpstr>Q1</vt:lpstr>
      <vt:lpstr>Q2A</vt:lpstr>
      <vt:lpstr>Q2</vt:lpstr>
      <vt:lpstr>Q21</vt:lpstr>
      <vt:lpstr>Q31</vt:lpstr>
      <vt:lpstr>Q32</vt:lpstr>
      <vt:lpstr>Q4</vt:lpstr>
      <vt:lpstr>Q41</vt:lpstr>
      <vt:lpstr>Q5</vt:lpstr>
      <vt:lpstr>Q6</vt:lpstr>
      <vt:lpstr>Q7</vt:lpstr>
      <vt:lpstr>Q8</vt:lpstr>
      <vt:lpstr>Q81</vt:lpstr>
      <vt:lpstr>Q82</vt:lpstr>
      <vt:lpstr>Q9</vt:lpstr>
      <vt:lpstr>Note</vt:lpstr>
      <vt:lpstr>'Q8'!Print_Area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2020-04-10T13:33:42Z</cp:lastPrinted>
  <dcterms:created xsi:type="dcterms:W3CDTF">2020-04-07T17:13:30Z</dcterms:created>
  <dcterms:modified xsi:type="dcterms:W3CDTF">2020-04-20T20:29:38Z</dcterms:modified>
</cp:coreProperties>
</file>