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charts/chart3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585" yWindow="-15" windowWidth="9660" windowHeight="12135" tabRatio="941"/>
  </bookViews>
  <sheets>
    <sheet name="Indice" sheetId="1" r:id="rId1"/>
    <sheet name="Q001_RESUL_GLOBAIS" sheetId="16" r:id="rId2"/>
    <sheet name="Q001_1_ENT_MES" sheetId="25" r:id="rId3"/>
    <sheet name="Q001_3_IMP_RESULT_MES" sheetId="27" r:id="rId4"/>
    <sheet name="Q001_2_SAI_MES" sheetId="24" r:id="rId5"/>
    <sheet name="Q001_3_EXP_RESULT_MES" sheetId="26" r:id="rId6"/>
    <sheet name="Q001_4_SALDO" sheetId="28" r:id="rId7"/>
    <sheet name="Q002_ENT_PAISES" sheetId="2" r:id="rId8"/>
    <sheet name="Q002_1_IMP_PRINC_PAISES" sheetId="29" r:id="rId9"/>
    <sheet name="Q003_SAI_PAISES" sheetId="4" r:id="rId10"/>
    <sheet name="Q003_1_EXP_PRINC_PAISES" sheetId="30" r:id="rId11"/>
    <sheet name="Q004_ENT_CGCE" sheetId="5" r:id="rId12"/>
    <sheet name="Q005_SAI_CGCE" sheetId="6" r:id="rId13"/>
    <sheet name="Q006_ENT_CAP" sheetId="7" r:id="rId14"/>
    <sheet name="Q007_SAI_CAP" sheetId="8" r:id="rId15"/>
    <sheet name="Q008_IMP_EXP_GRP_PROD" sheetId="17" r:id="rId16"/>
    <sheet name="Q009_ZN_ECON" sheetId="18" r:id="rId17"/>
    <sheet name="Q010_IMP_PAISES" sheetId="19" r:id="rId18"/>
    <sheet name="Q011_EXP_PAISES" sheetId="20" r:id="rId19"/>
    <sheet name="Q012_IMP_CGCE" sheetId="21" r:id="rId20"/>
    <sheet name="Q013_EXP_CGCE" sheetId="22" r:id="rId21"/>
    <sheet name="Q014_IMP_CAP" sheetId="23" r:id="rId22"/>
    <sheet name="Q015_EXP_CAP" sheetId="15" r:id="rId23"/>
    <sheet name="Nomenclatura Combinada" sheetId="14" r:id="rId24"/>
  </sheets>
  <definedNames>
    <definedName name="AAA">#REF!</definedName>
    <definedName name="AAAA">#REF!</definedName>
    <definedName name="marco_1digito">#REF!</definedName>
  </definedNames>
  <calcPr calcId="125725"/>
</workbook>
</file>

<file path=xl/calcChain.xml><?xml version="1.0" encoding="utf-8"?>
<calcChain xmlns="http://schemas.openxmlformats.org/spreadsheetml/2006/main">
  <c r="R19" i="30"/>
  <c r="R17"/>
  <c r="R15"/>
  <c r="T13"/>
  <c r="J21"/>
  <c r="J19"/>
  <c r="J17"/>
  <c r="J15"/>
  <c r="J13"/>
  <c r="R18" i="29"/>
  <c r="R16"/>
  <c r="R14"/>
  <c r="J21"/>
  <c r="J19"/>
  <c r="J17"/>
  <c r="J15"/>
  <c r="J13"/>
  <c r="T20" i="30"/>
  <c r="R20"/>
  <c r="L20"/>
  <c r="J20"/>
  <c r="T19"/>
  <c r="T18"/>
  <c r="R18"/>
  <c r="L18"/>
  <c r="J18"/>
  <c r="T17"/>
  <c r="T16"/>
  <c r="R16"/>
  <c r="L16"/>
  <c r="J16"/>
  <c r="T15"/>
  <c r="L15"/>
  <c r="T14"/>
  <c r="R14"/>
  <c r="L14"/>
  <c r="J14"/>
  <c r="R13"/>
  <c r="T12"/>
  <c r="R12"/>
  <c r="L12"/>
  <c r="J12"/>
  <c r="A2"/>
  <c r="T21" i="29"/>
  <c r="T20"/>
  <c r="L20"/>
  <c r="J20"/>
  <c r="L19"/>
  <c r="L18"/>
  <c r="J18"/>
  <c r="T17"/>
  <c r="T16"/>
  <c r="L16"/>
  <c r="J16"/>
  <c r="R15"/>
  <c r="T14"/>
  <c r="L14"/>
  <c r="J14"/>
  <c r="R13"/>
  <c r="T12"/>
  <c r="L12"/>
  <c r="J12"/>
  <c r="A2"/>
  <c r="K10" i="26"/>
  <c r="R12" i="29" l="1"/>
  <c r="R20"/>
  <c r="T13"/>
  <c r="T15"/>
  <c r="R17"/>
  <c r="R19"/>
  <c r="R21"/>
  <c r="T21" i="30"/>
  <c r="R21"/>
  <c r="L13" i="29"/>
  <c r="L15"/>
  <c r="L17"/>
  <c r="T18"/>
  <c r="T19"/>
  <c r="L21"/>
  <c r="L13" i="30"/>
  <c r="L17"/>
  <c r="L19"/>
  <c r="L21"/>
  <c r="J23"/>
  <c r="J25"/>
  <c r="J27"/>
  <c r="L23" i="29"/>
  <c r="L25"/>
  <c r="L27"/>
  <c r="K10" i="27"/>
  <c r="E10"/>
  <c r="E10" i="26"/>
  <c r="J23" i="29"/>
  <c r="J25"/>
  <c r="J27"/>
  <c r="L23" i="30"/>
  <c r="L25"/>
  <c r="L27"/>
  <c r="O12" i="26"/>
  <c r="I13"/>
  <c r="O14"/>
  <c r="I15"/>
  <c r="O16"/>
  <c r="I17"/>
  <c r="O18"/>
  <c r="I19"/>
  <c r="O20"/>
  <c r="I21"/>
  <c r="O22"/>
  <c r="I12"/>
  <c r="O13"/>
  <c r="I14"/>
  <c r="O15"/>
  <c r="I16"/>
  <c r="O17"/>
  <c r="I18"/>
  <c r="O19"/>
  <c r="I20"/>
  <c r="O21"/>
  <c r="I22"/>
  <c r="O12" i="27"/>
  <c r="I13"/>
  <c r="O14"/>
  <c r="I15"/>
  <c r="O16"/>
  <c r="I17"/>
  <c r="O18"/>
  <c r="I19"/>
  <c r="O20"/>
  <c r="I21"/>
  <c r="O22"/>
  <c r="I12"/>
  <c r="O13"/>
  <c r="I14"/>
  <c r="O15"/>
  <c r="I16"/>
  <c r="O17"/>
  <c r="I18"/>
  <c r="O19"/>
  <c r="I20"/>
  <c r="O21"/>
  <c r="I22"/>
  <c r="B1" i="16" l="1"/>
  <c r="E224" i="18" l="1"/>
  <c r="I224"/>
  <c r="C224"/>
  <c r="E223"/>
  <c r="C223"/>
  <c r="I221"/>
  <c r="G224"/>
  <c r="E221"/>
  <c r="C221"/>
  <c r="E220"/>
  <c r="E222"/>
  <c r="I220"/>
  <c r="I222"/>
  <c r="I223"/>
  <c r="C220"/>
  <c r="C222"/>
  <c r="G220"/>
  <c r="G221"/>
  <c r="G222"/>
  <c r="G223"/>
  <c r="A3" i="17"/>
  <c r="I219" i="18"/>
  <c r="G219"/>
  <c r="E219"/>
  <c r="C219"/>
  <c r="I218"/>
  <c r="G218"/>
  <c r="E218"/>
  <c r="C218"/>
  <c r="I217"/>
  <c r="G217"/>
  <c r="E217"/>
  <c r="C217"/>
  <c r="I216"/>
  <c r="G216"/>
  <c r="E216"/>
  <c r="C216"/>
  <c r="I215"/>
  <c r="G215"/>
  <c r="E215"/>
  <c r="C215"/>
  <c r="I214"/>
  <c r="G214"/>
  <c r="E214"/>
  <c r="C214"/>
  <c r="I213"/>
  <c r="G213"/>
  <c r="E213"/>
  <c r="C213"/>
  <c r="I212"/>
  <c r="G212"/>
  <c r="E212"/>
  <c r="C212"/>
  <c r="I211"/>
  <c r="G211"/>
  <c r="E211"/>
  <c r="C211"/>
  <c r="I210"/>
  <c r="G210"/>
  <c r="E210"/>
  <c r="C210"/>
  <c r="I209"/>
  <c r="G209"/>
  <c r="E209"/>
  <c r="C209"/>
  <c r="I208"/>
  <c r="G208"/>
  <c r="E208"/>
  <c r="C208"/>
  <c r="I207"/>
  <c r="G207"/>
  <c r="E207"/>
  <c r="C207"/>
  <c r="I206"/>
  <c r="G206"/>
  <c r="E206"/>
  <c r="C206"/>
  <c r="I205"/>
  <c r="G205"/>
  <c r="E205"/>
  <c r="C205"/>
  <c r="I204"/>
  <c r="G204"/>
  <c r="E204"/>
  <c r="C204"/>
  <c r="I203"/>
  <c r="G203"/>
  <c r="E203"/>
  <c r="C203"/>
  <c r="I202"/>
  <c r="G202"/>
  <c r="E202"/>
  <c r="C202"/>
  <c r="I201"/>
  <c r="G201"/>
  <c r="E201"/>
  <c r="C201"/>
  <c r="I200"/>
  <c r="G200"/>
  <c r="E200"/>
  <c r="C200"/>
  <c r="I199"/>
  <c r="G199"/>
  <c r="E199"/>
  <c r="C199"/>
  <c r="I198"/>
  <c r="G198"/>
  <c r="E198"/>
  <c r="C198"/>
  <c r="I197"/>
  <c r="G197"/>
  <c r="E197"/>
  <c r="C197"/>
  <c r="I196"/>
  <c r="G196"/>
  <c r="E196"/>
  <c r="C196"/>
  <c r="I195"/>
  <c r="G195"/>
  <c r="E195"/>
  <c r="C195"/>
  <c r="I194"/>
  <c r="G194"/>
  <c r="E194"/>
  <c r="C194"/>
  <c r="I193"/>
  <c r="G193"/>
  <c r="E193"/>
  <c r="C193"/>
  <c r="I192"/>
  <c r="G192"/>
  <c r="E192"/>
  <c r="C192"/>
  <c r="I191"/>
  <c r="G191"/>
  <c r="E191"/>
  <c r="C191"/>
  <c r="I190"/>
  <c r="G190"/>
  <c r="E190"/>
  <c r="C190"/>
  <c r="I189"/>
  <c r="G189"/>
  <c r="E189"/>
  <c r="C189"/>
  <c r="I188"/>
  <c r="G188"/>
  <c r="E188"/>
  <c r="C188"/>
  <c r="I187"/>
  <c r="G187"/>
  <c r="E187"/>
  <c r="C187"/>
  <c r="I186"/>
  <c r="G186"/>
  <c r="E186"/>
  <c r="C186"/>
  <c r="I185"/>
  <c r="G185"/>
  <c r="E185"/>
  <c r="C185"/>
  <c r="I184"/>
  <c r="G184"/>
  <c r="E184"/>
  <c r="C184"/>
  <c r="I183"/>
  <c r="G183"/>
  <c r="E183"/>
  <c r="C183"/>
  <c r="I182"/>
  <c r="G182"/>
  <c r="E182"/>
  <c r="C182"/>
  <c r="I181"/>
  <c r="G181"/>
  <c r="E181"/>
  <c r="C181"/>
  <c r="I180"/>
  <c r="G180"/>
  <c r="E180"/>
  <c r="C180"/>
  <c r="I179"/>
  <c r="G179"/>
  <c r="E179"/>
  <c r="C179"/>
  <c r="I178"/>
  <c r="G178"/>
  <c r="E178"/>
  <c r="C178"/>
  <c r="I177"/>
  <c r="G177"/>
  <c r="E177"/>
  <c r="C177"/>
  <c r="I176"/>
  <c r="G176"/>
  <c r="E176"/>
  <c r="C176"/>
  <c r="I175"/>
  <c r="G175"/>
  <c r="E175"/>
  <c r="C175"/>
  <c r="I174"/>
  <c r="G174"/>
  <c r="E174"/>
  <c r="C174"/>
  <c r="I173"/>
  <c r="G173"/>
  <c r="E173"/>
  <c r="C173"/>
  <c r="I172"/>
  <c r="G172"/>
  <c r="E172"/>
  <c r="C172"/>
  <c r="I171"/>
  <c r="G171"/>
  <c r="E171"/>
  <c r="C171"/>
  <c r="I170"/>
  <c r="G170"/>
  <c r="E170"/>
  <c r="C170"/>
  <c r="I169"/>
  <c r="G169"/>
  <c r="E169"/>
  <c r="C169"/>
  <c r="I168"/>
  <c r="G168"/>
  <c r="E168"/>
  <c r="C168"/>
  <c r="I167"/>
  <c r="G167"/>
  <c r="E167"/>
  <c r="C167"/>
  <c r="I166"/>
  <c r="G166"/>
  <c r="E166"/>
  <c r="C166"/>
  <c r="I165"/>
  <c r="G165"/>
  <c r="E165"/>
  <c r="C165"/>
  <c r="I164"/>
  <c r="G164"/>
  <c r="E164"/>
  <c r="C164"/>
  <c r="I163"/>
  <c r="G163"/>
  <c r="E163"/>
  <c r="C163"/>
  <c r="I162"/>
  <c r="G162"/>
  <c r="E162"/>
  <c r="C162"/>
  <c r="I161"/>
  <c r="G161"/>
  <c r="E161"/>
  <c r="C161"/>
  <c r="I160"/>
  <c r="G160"/>
  <c r="E160"/>
  <c r="C160"/>
  <c r="I159"/>
  <c r="G159"/>
  <c r="E159"/>
  <c r="C159"/>
  <c r="I158"/>
  <c r="G158"/>
  <c r="E158"/>
  <c r="C158"/>
  <c r="I157"/>
  <c r="G157"/>
  <c r="E157"/>
  <c r="C157"/>
  <c r="I156"/>
  <c r="G156"/>
  <c r="E156"/>
  <c r="C156"/>
  <c r="I155"/>
  <c r="G155"/>
  <c r="E155"/>
  <c r="C155"/>
  <c r="I154"/>
  <c r="G154"/>
  <c r="E154"/>
  <c r="C154"/>
  <c r="I153"/>
  <c r="G153"/>
  <c r="E153"/>
  <c r="C153"/>
  <c r="I152"/>
  <c r="G152"/>
  <c r="E152"/>
  <c r="C152"/>
  <c r="I151"/>
  <c r="G151"/>
  <c r="E151"/>
  <c r="C151"/>
  <c r="I150"/>
  <c r="G150"/>
  <c r="E150"/>
  <c r="C150"/>
  <c r="I149"/>
  <c r="G149"/>
  <c r="E149"/>
  <c r="C149"/>
  <c r="I148"/>
  <c r="G148"/>
  <c r="E148"/>
  <c r="C148"/>
  <c r="I147"/>
  <c r="G147"/>
  <c r="E147"/>
  <c r="C147"/>
  <c r="I146"/>
  <c r="G146"/>
  <c r="E146"/>
  <c r="C146"/>
  <c r="I145"/>
  <c r="G145"/>
  <c r="E145"/>
  <c r="C145"/>
  <c r="I144"/>
  <c r="G144"/>
  <c r="E144"/>
  <c r="C144"/>
  <c r="I143"/>
  <c r="G143"/>
  <c r="E143"/>
  <c r="C143"/>
  <c r="I142"/>
  <c r="G142"/>
  <c r="E142"/>
  <c r="C142"/>
  <c r="I141"/>
  <c r="G141"/>
  <c r="E141"/>
  <c r="C141"/>
  <c r="I140"/>
  <c r="G140"/>
  <c r="E140"/>
  <c r="C140"/>
  <c r="I139"/>
  <c r="G139"/>
  <c r="E139"/>
  <c r="C139"/>
  <c r="I138"/>
  <c r="G138"/>
  <c r="E138"/>
  <c r="C138"/>
  <c r="I137"/>
  <c r="G137"/>
  <c r="E137"/>
  <c r="C137"/>
  <c r="I136"/>
  <c r="G136"/>
  <c r="E136"/>
  <c r="C136"/>
  <c r="I135"/>
  <c r="G135"/>
  <c r="E135"/>
  <c r="C135"/>
  <c r="I134"/>
  <c r="G134"/>
  <c r="E134"/>
  <c r="C134"/>
  <c r="I133"/>
  <c r="G133"/>
  <c r="E133"/>
  <c r="C133"/>
  <c r="I132"/>
  <c r="G132"/>
  <c r="E132"/>
  <c r="C132"/>
  <c r="I131"/>
  <c r="G131"/>
  <c r="E131"/>
  <c r="C131"/>
  <c r="I130"/>
  <c r="G130"/>
  <c r="E130"/>
  <c r="C130"/>
  <c r="I129"/>
  <c r="G129"/>
  <c r="E129"/>
  <c r="C129"/>
  <c r="I128"/>
  <c r="G128"/>
  <c r="E128"/>
  <c r="C128"/>
  <c r="I127"/>
  <c r="G127"/>
  <c r="E127"/>
  <c r="C127"/>
  <c r="I126"/>
  <c r="G126"/>
  <c r="E126"/>
  <c r="C126"/>
  <c r="I125"/>
  <c r="G125"/>
  <c r="E125"/>
  <c r="C125"/>
  <c r="I124"/>
  <c r="G124"/>
  <c r="E124"/>
  <c r="C124"/>
  <c r="I123"/>
  <c r="G123"/>
  <c r="E123"/>
  <c r="C123"/>
  <c r="I122"/>
  <c r="G122"/>
  <c r="E122"/>
  <c r="C122"/>
  <c r="I121"/>
  <c r="G121"/>
  <c r="E121"/>
  <c r="C121"/>
  <c r="I120"/>
  <c r="G120"/>
  <c r="E120"/>
  <c r="C120"/>
  <c r="I119"/>
  <c r="G119"/>
  <c r="E119"/>
  <c r="C119"/>
  <c r="I118"/>
  <c r="G118"/>
  <c r="E118"/>
  <c r="C118"/>
  <c r="I117"/>
  <c r="G117"/>
  <c r="E117"/>
  <c r="C117"/>
  <c r="I116"/>
  <c r="G116"/>
  <c r="E116"/>
  <c r="C116"/>
  <c r="I115"/>
  <c r="G115"/>
  <c r="E115"/>
  <c r="C115"/>
  <c r="I114"/>
  <c r="G114"/>
  <c r="E114"/>
  <c r="C114"/>
  <c r="I113"/>
  <c r="G113"/>
  <c r="E113"/>
  <c r="C113"/>
  <c r="I112"/>
  <c r="G112"/>
  <c r="E112"/>
  <c r="C112"/>
  <c r="I111"/>
  <c r="G111"/>
  <c r="E111"/>
  <c r="C111"/>
  <c r="I110"/>
  <c r="G110"/>
  <c r="E110"/>
  <c r="C110"/>
  <c r="I109"/>
  <c r="G109"/>
  <c r="E109"/>
  <c r="C109"/>
  <c r="I108"/>
  <c r="G108"/>
  <c r="E108"/>
  <c r="C108"/>
  <c r="I107"/>
  <c r="G107"/>
  <c r="E107"/>
  <c r="C107"/>
  <c r="I106"/>
  <c r="G106"/>
  <c r="E106"/>
  <c r="C106"/>
  <c r="I105"/>
  <c r="G105"/>
  <c r="E105"/>
  <c r="C105"/>
  <c r="I104"/>
  <c r="G104"/>
  <c r="E104"/>
  <c r="C104"/>
  <c r="I103"/>
  <c r="G103"/>
  <c r="E103"/>
  <c r="C103"/>
  <c r="I102"/>
  <c r="G102"/>
  <c r="E102"/>
  <c r="C102"/>
  <c r="I101"/>
  <c r="G101"/>
  <c r="E101"/>
  <c r="C101"/>
  <c r="I100"/>
  <c r="G100"/>
  <c r="E100"/>
  <c r="C100"/>
  <c r="I99"/>
  <c r="G99"/>
  <c r="E99"/>
  <c r="C99"/>
  <c r="I98"/>
  <c r="G98"/>
  <c r="E98"/>
  <c r="C98"/>
  <c r="I97"/>
  <c r="G97"/>
  <c r="E97"/>
  <c r="C97"/>
  <c r="I96"/>
  <c r="G96"/>
  <c r="E96"/>
  <c r="C96"/>
  <c r="I95"/>
  <c r="G95"/>
  <c r="E95"/>
  <c r="C95"/>
  <c r="I94"/>
  <c r="G94"/>
  <c r="E94"/>
  <c r="C94"/>
  <c r="I93"/>
  <c r="G93"/>
  <c r="E93"/>
  <c r="C93"/>
  <c r="I92"/>
  <c r="G92"/>
  <c r="E92"/>
  <c r="C92"/>
  <c r="I91"/>
  <c r="G91"/>
  <c r="E91"/>
  <c r="C91"/>
  <c r="I90"/>
  <c r="G90"/>
  <c r="E90"/>
  <c r="C90"/>
  <c r="I89"/>
  <c r="G89"/>
  <c r="E89"/>
  <c r="C89"/>
  <c r="I88"/>
  <c r="G88"/>
  <c r="E88"/>
  <c r="C88"/>
  <c r="I87"/>
  <c r="G87"/>
  <c r="E87"/>
  <c r="C87"/>
  <c r="I86"/>
  <c r="G86"/>
  <c r="E86"/>
  <c r="C86"/>
  <c r="I85"/>
  <c r="G85"/>
  <c r="E85"/>
  <c r="C85"/>
  <c r="I84"/>
  <c r="G84"/>
  <c r="E84"/>
  <c r="C84"/>
  <c r="I83"/>
  <c r="G83"/>
  <c r="E83"/>
  <c r="C83"/>
  <c r="I82"/>
  <c r="G82"/>
  <c r="E82"/>
  <c r="C82"/>
  <c r="I81"/>
  <c r="G81"/>
  <c r="E81"/>
  <c r="C81"/>
  <c r="I80"/>
  <c r="G80"/>
  <c r="E80"/>
  <c r="C80"/>
  <c r="I79"/>
  <c r="G79"/>
  <c r="E79"/>
  <c r="C79"/>
  <c r="I78"/>
  <c r="G78"/>
  <c r="E78"/>
  <c r="C78"/>
  <c r="I77"/>
  <c r="G77"/>
  <c r="E77"/>
  <c r="C77"/>
  <c r="I76"/>
  <c r="G76"/>
  <c r="E76"/>
  <c r="C76"/>
  <c r="I75"/>
  <c r="G75"/>
  <c r="E75"/>
  <c r="C75"/>
  <c r="I74"/>
  <c r="G74"/>
  <c r="E74"/>
  <c r="C74"/>
  <c r="I73"/>
  <c r="G73"/>
  <c r="E73"/>
  <c r="C73"/>
  <c r="I72"/>
  <c r="G72"/>
  <c r="E72"/>
  <c r="C72"/>
  <c r="I71"/>
  <c r="G71"/>
  <c r="E71"/>
  <c r="C71"/>
  <c r="I70"/>
  <c r="G70"/>
  <c r="E70"/>
  <c r="C70"/>
  <c r="I69"/>
  <c r="G69"/>
  <c r="E69"/>
  <c r="C69"/>
  <c r="I68"/>
  <c r="G68"/>
  <c r="E68"/>
  <c r="C68"/>
  <c r="I67"/>
  <c r="G67"/>
  <c r="E67"/>
  <c r="C67"/>
  <c r="I66"/>
  <c r="G66"/>
  <c r="E66"/>
  <c r="C66"/>
  <c r="I65"/>
  <c r="G65"/>
  <c r="E65"/>
  <c r="C65"/>
  <c r="I64"/>
  <c r="G64"/>
  <c r="E64"/>
  <c r="C64"/>
  <c r="I63"/>
  <c r="G63"/>
  <c r="E63"/>
  <c r="C63"/>
  <c r="I62"/>
  <c r="G62"/>
  <c r="E62"/>
  <c r="C62"/>
  <c r="I61"/>
  <c r="G61"/>
  <c r="E61"/>
  <c r="C61"/>
  <c r="I60"/>
  <c r="G60"/>
  <c r="E60"/>
  <c r="C60"/>
  <c r="I59"/>
  <c r="G59"/>
  <c r="E59"/>
  <c r="C59"/>
  <c r="I58"/>
  <c r="G58"/>
  <c r="E58"/>
  <c r="C58"/>
  <c r="I57"/>
  <c r="G57"/>
  <c r="E57"/>
  <c r="C57"/>
  <c r="I56"/>
  <c r="G56"/>
  <c r="E56"/>
  <c r="C56"/>
  <c r="I55"/>
  <c r="G55"/>
  <c r="E55"/>
  <c r="C55"/>
  <c r="I54"/>
  <c r="G54"/>
  <c r="E54"/>
  <c r="C54"/>
  <c r="I53"/>
  <c r="G53"/>
  <c r="E53"/>
  <c r="C53"/>
  <c r="I52"/>
  <c r="G52"/>
  <c r="E52"/>
  <c r="C52"/>
  <c r="I51"/>
  <c r="G51"/>
  <c r="E51"/>
  <c r="C51"/>
  <c r="I50"/>
  <c r="G50"/>
  <c r="E50"/>
  <c r="C50"/>
  <c r="I49"/>
  <c r="G49"/>
  <c r="E49"/>
  <c r="C49"/>
  <c r="I48"/>
  <c r="G48"/>
  <c r="E48"/>
  <c r="C48"/>
  <c r="I47"/>
  <c r="G47"/>
  <c r="E47"/>
  <c r="C47"/>
  <c r="I46"/>
  <c r="G46"/>
  <c r="E46"/>
  <c r="C46"/>
  <c r="I45"/>
  <c r="G45"/>
  <c r="E45"/>
  <c r="C45"/>
  <c r="I44"/>
  <c r="G44"/>
  <c r="E44"/>
  <c r="C44"/>
  <c r="I43"/>
  <c r="G43"/>
  <c r="E43"/>
  <c r="C43"/>
  <c r="I42"/>
  <c r="G42"/>
  <c r="E42"/>
  <c r="C42"/>
  <c r="I41"/>
  <c r="G41"/>
  <c r="E41"/>
  <c r="C41"/>
  <c r="I40"/>
  <c r="G40"/>
  <c r="E40"/>
  <c r="C40"/>
  <c r="I39"/>
  <c r="G39"/>
  <c r="E39"/>
  <c r="C39"/>
  <c r="I38"/>
  <c r="G38"/>
  <c r="E38"/>
  <c r="C38"/>
  <c r="I37"/>
  <c r="G37"/>
  <c r="E37"/>
  <c r="C37"/>
  <c r="I36"/>
  <c r="G36"/>
  <c r="E36"/>
  <c r="C36"/>
  <c r="I35"/>
  <c r="G35"/>
  <c r="E35"/>
  <c r="C35"/>
  <c r="I34"/>
  <c r="G34"/>
  <c r="E34"/>
  <c r="C34"/>
  <c r="I33"/>
  <c r="G33"/>
  <c r="E33"/>
  <c r="C33"/>
  <c r="I32"/>
  <c r="G32"/>
  <c r="E32"/>
  <c r="C32"/>
  <c r="I31"/>
  <c r="G31"/>
  <c r="E31"/>
  <c r="C31"/>
  <c r="I30"/>
  <c r="G30"/>
  <c r="E30"/>
  <c r="C30"/>
  <c r="I29"/>
  <c r="G29"/>
  <c r="E29"/>
  <c r="C29"/>
  <c r="I28"/>
  <c r="G28"/>
  <c r="E28"/>
  <c r="C28"/>
  <c r="I27"/>
  <c r="G27"/>
  <c r="E27"/>
  <c r="C27"/>
  <c r="I26"/>
  <c r="G26"/>
  <c r="E26"/>
  <c r="C26"/>
  <c r="I25"/>
  <c r="G25"/>
  <c r="E25"/>
  <c r="C25"/>
  <c r="I24"/>
  <c r="G24"/>
  <c r="E24"/>
  <c r="C24"/>
  <c r="I23"/>
  <c r="G23"/>
  <c r="E23"/>
  <c r="C23"/>
  <c r="I22"/>
  <c r="G22"/>
  <c r="E22"/>
  <c r="C22"/>
  <c r="I21"/>
  <c r="G21"/>
  <c r="E21"/>
  <c r="C21"/>
  <c r="I20"/>
  <c r="G20"/>
  <c r="E20"/>
  <c r="C20"/>
  <c r="I19"/>
  <c r="G19"/>
  <c r="E19"/>
  <c r="C19"/>
  <c r="I18"/>
  <c r="G18"/>
  <c r="E18"/>
  <c r="C18"/>
  <c r="I17"/>
  <c r="G17"/>
  <c r="E17"/>
  <c r="C17"/>
  <c r="I16"/>
  <c r="G16"/>
  <c r="E16"/>
  <c r="C16"/>
  <c r="I15"/>
  <c r="G15"/>
  <c r="E15"/>
  <c r="C15"/>
  <c r="I14"/>
  <c r="G14"/>
  <c r="E14"/>
  <c r="C14"/>
  <c r="I13"/>
  <c r="G13"/>
  <c r="E13"/>
  <c r="C13"/>
  <c r="I12"/>
  <c r="G12"/>
  <c r="E12"/>
  <c r="C12"/>
  <c r="I11"/>
  <c r="G11"/>
  <c r="E11"/>
  <c r="C11"/>
  <c r="I10"/>
  <c r="G10"/>
  <c r="E10"/>
  <c r="C10"/>
  <c r="I9"/>
  <c r="G9"/>
  <c r="E9"/>
  <c r="C9"/>
  <c r="I8"/>
  <c r="G8"/>
  <c r="E8"/>
  <c r="C8"/>
  <c r="I7"/>
  <c r="G7"/>
  <c r="E7"/>
  <c r="C7"/>
  <c r="K25" i="17"/>
  <c r="K17"/>
  <c r="K21"/>
  <c r="K23"/>
  <c r="K13"/>
  <c r="K15"/>
  <c r="K20"/>
  <c r="K24"/>
  <c r="F25"/>
  <c r="F19"/>
  <c r="F23"/>
  <c r="D7"/>
  <c r="E24" s="1"/>
  <c r="B7"/>
  <c r="C12" s="1"/>
  <c r="F18"/>
  <c r="F20"/>
  <c r="F24"/>
  <c r="K22"/>
  <c r="F21"/>
  <c r="K19"/>
  <c r="K18"/>
  <c r="F17"/>
  <c r="K16"/>
  <c r="F16"/>
  <c r="F15"/>
  <c r="K14"/>
  <c r="F14"/>
  <c r="F13"/>
  <c r="K12"/>
  <c r="F12"/>
  <c r="K11"/>
  <c r="F11"/>
  <c r="K10"/>
  <c r="F10"/>
  <c r="K9"/>
  <c r="F9"/>
  <c r="E23"/>
  <c r="I7"/>
  <c r="J15" s="1"/>
  <c r="F22"/>
  <c r="E25" l="1"/>
  <c r="E15"/>
  <c r="E11"/>
  <c r="E19"/>
  <c r="E9"/>
  <c r="E13"/>
  <c r="E17"/>
  <c r="E21"/>
  <c r="J23"/>
  <c r="J16"/>
  <c r="J24"/>
  <c r="J13"/>
  <c r="J25"/>
  <c r="J18"/>
  <c r="J10"/>
  <c r="C24"/>
  <c r="C10"/>
  <c r="C16"/>
  <c r="F7"/>
  <c r="C18"/>
  <c r="C25"/>
  <c r="C22"/>
  <c r="C23"/>
  <c r="C19"/>
  <c r="C13"/>
  <c r="C15"/>
  <c r="C11"/>
  <c r="C21"/>
  <c r="C17"/>
  <c r="C14"/>
  <c r="C9"/>
  <c r="G7"/>
  <c r="K7" s="1"/>
  <c r="J19"/>
  <c r="C20"/>
  <c r="J21"/>
  <c r="J20"/>
  <c r="J12"/>
  <c r="J17"/>
  <c r="J22"/>
  <c r="J14"/>
  <c r="J9"/>
  <c r="J11"/>
  <c r="E10"/>
  <c r="E12"/>
  <c r="E14"/>
  <c r="E16"/>
  <c r="E18"/>
  <c r="E20"/>
  <c r="E22"/>
  <c r="E7" l="1"/>
  <c r="H20"/>
  <c r="H12"/>
  <c r="H19"/>
  <c r="H11"/>
  <c r="H22"/>
  <c r="H14"/>
  <c r="H21"/>
  <c r="H13"/>
  <c r="H16"/>
  <c r="H15"/>
  <c r="H18"/>
  <c r="H17"/>
  <c r="H24"/>
  <c r="H23"/>
  <c r="H25"/>
  <c r="H10"/>
  <c r="H9"/>
  <c r="J7"/>
  <c r="C7"/>
  <c r="H7" l="1"/>
  <c r="G39" i="27" l="1"/>
  <c r="I39"/>
  <c r="G39" i="26"/>
  <c r="I39"/>
  <c r="G36" i="27"/>
  <c r="I36"/>
  <c r="G28" i="26"/>
  <c r="I28"/>
  <c r="G30"/>
  <c r="I30"/>
  <c r="I40"/>
  <c r="G40"/>
  <c r="G40" i="27"/>
  <c r="I40"/>
  <c r="I29" i="26"/>
  <c r="G29"/>
  <c r="G31"/>
  <c r="I31"/>
  <c r="G41" i="27"/>
  <c r="I41"/>
  <c r="G27"/>
  <c r="I27"/>
  <c r="G28"/>
  <c r="I28"/>
  <c r="I32"/>
  <c r="G32"/>
  <c r="I25"/>
  <c r="G25"/>
  <c r="E24"/>
  <c r="G24" s="1"/>
  <c r="G26" i="26"/>
  <c r="I26"/>
  <c r="G26" i="27"/>
  <c r="I26"/>
  <c r="I32" i="26"/>
  <c r="G32"/>
  <c r="I25"/>
  <c r="E24"/>
  <c r="G24" s="1"/>
  <c r="G25"/>
  <c r="G35"/>
  <c r="I35"/>
  <c r="I41"/>
  <c r="G41"/>
  <c r="I27"/>
  <c r="G27"/>
  <c r="G31" i="27"/>
  <c r="I31"/>
  <c r="M35"/>
  <c r="G34"/>
  <c r="I34"/>
  <c r="G34" i="26"/>
  <c r="I34"/>
  <c r="G35" i="27"/>
  <c r="I35"/>
  <c r="G33" i="26"/>
  <c r="I33"/>
  <c r="G30" i="27"/>
  <c r="I30"/>
  <c r="G29"/>
  <c r="I29"/>
  <c r="I33"/>
  <c r="G33"/>
  <c r="I36" i="26"/>
  <c r="G36"/>
  <c r="O25" i="27" l="1"/>
  <c r="M25"/>
  <c r="O40" i="26"/>
  <c r="M40"/>
  <c r="M41" i="27"/>
  <c r="M25" i="26"/>
  <c r="O25"/>
  <c r="K24"/>
  <c r="M24" s="1"/>
  <c r="O26"/>
  <c r="M26"/>
  <c r="O27"/>
  <c r="M27"/>
  <c r="M28"/>
  <c r="O28"/>
  <c r="M29"/>
  <c r="O29"/>
  <c r="M30"/>
  <c r="O30"/>
  <c r="O31"/>
  <c r="M31"/>
  <c r="M32"/>
  <c r="O32"/>
  <c r="O33"/>
  <c r="M33"/>
  <c r="M34"/>
  <c r="O34"/>
  <c r="M39"/>
  <c r="M39" i="27"/>
  <c r="O36" i="26"/>
  <c r="M36"/>
  <c r="O41"/>
  <c r="M41"/>
  <c r="O26" i="27"/>
  <c r="M26"/>
  <c r="M27"/>
  <c r="O27"/>
  <c r="M28"/>
  <c r="O28"/>
  <c r="O29"/>
  <c r="M29"/>
  <c r="O30"/>
  <c r="M30"/>
  <c r="O31"/>
  <c r="M31"/>
  <c r="M32"/>
  <c r="O32"/>
  <c r="M33"/>
  <c r="O33"/>
  <c r="O34"/>
  <c r="M34"/>
  <c r="M35" i="26"/>
  <c r="O35"/>
  <c r="O39"/>
  <c r="O35" i="27"/>
  <c r="M36" l="1"/>
  <c r="O36"/>
  <c r="O39"/>
  <c r="M40"/>
  <c r="O40"/>
  <c r="O41"/>
  <c r="K24"/>
  <c r="M24" s="1"/>
  <c r="T25" i="29" l="1"/>
  <c r="R25"/>
  <c r="R23"/>
  <c r="T23"/>
  <c r="T27" i="30"/>
  <c r="R27"/>
  <c r="T25"/>
  <c r="R25"/>
  <c r="R23"/>
  <c r="T23"/>
  <c r="R27" i="29"/>
  <c r="T27"/>
  <c r="I10" i="16" l="1"/>
  <c r="K16"/>
  <c r="I29"/>
  <c r="K27"/>
  <c r="I30"/>
  <c r="I24"/>
  <c r="K21"/>
  <c r="I23"/>
  <c r="G30"/>
  <c r="G29"/>
  <c r="G23"/>
  <c r="G24"/>
  <c r="G10"/>
  <c r="K28"/>
  <c r="K22"/>
  <c r="G9"/>
  <c r="G17"/>
  <c r="I17"/>
  <c r="I9"/>
  <c r="I18"/>
  <c r="K15"/>
  <c r="G18"/>
  <c r="G35" l="1"/>
  <c r="G34"/>
  <c r="I11"/>
  <c r="K9"/>
  <c r="I12"/>
  <c r="K10"/>
  <c r="G12"/>
  <c r="G11"/>
  <c r="K32"/>
  <c r="I35"/>
  <c r="I34"/>
  <c r="K33"/>
  <c r="O15" i="25" l="1"/>
  <c r="O16" i="24" l="1"/>
  <c r="Q15" i="25"/>
  <c r="Q16"/>
  <c r="O14"/>
  <c r="M13"/>
  <c r="K13" i="24"/>
  <c r="Q14"/>
  <c r="O14"/>
  <c r="Q14" i="25"/>
  <c r="M13" i="24"/>
  <c r="C25"/>
  <c r="C24"/>
  <c r="C23"/>
  <c r="C22"/>
  <c r="C21"/>
  <c r="C20"/>
  <c r="C19"/>
  <c r="C18"/>
  <c r="C17"/>
  <c r="C16"/>
  <c r="C15"/>
  <c r="C25" i="25"/>
  <c r="C24"/>
  <c r="C23"/>
  <c r="C22"/>
  <c r="C21"/>
  <c r="C20"/>
  <c r="C19"/>
  <c r="C18"/>
  <c r="C17"/>
  <c r="C15"/>
  <c r="E15"/>
  <c r="G15" l="1"/>
  <c r="Y14"/>
  <c r="W14"/>
  <c r="E14"/>
  <c r="W15" i="24"/>
  <c r="Y15"/>
  <c r="C16" i="25"/>
  <c r="O16"/>
  <c r="S13"/>
  <c r="S13" i="24"/>
  <c r="C14" i="25"/>
  <c r="C13" s="1"/>
  <c r="Y15"/>
  <c r="W15"/>
  <c r="E14" i="24"/>
  <c r="Y14"/>
  <c r="W14"/>
  <c r="Q15"/>
  <c r="O15"/>
  <c r="E15"/>
  <c r="C14"/>
  <c r="C13" s="1"/>
  <c r="Q16"/>
  <c r="K13" i="25"/>
  <c r="U13" l="1"/>
  <c r="W16"/>
  <c r="Y16"/>
  <c r="E16"/>
  <c r="I14" i="24"/>
  <c r="G14"/>
  <c r="E13" i="25"/>
  <c r="I14"/>
  <c r="G14"/>
  <c r="I15"/>
  <c r="W16" i="24"/>
  <c r="Y16"/>
  <c r="E16"/>
  <c r="G15"/>
  <c r="I15"/>
  <c r="U13"/>
  <c r="I16" l="1"/>
  <c r="G16"/>
  <c r="E13"/>
  <c r="I16" i="25"/>
  <c r="G16"/>
</calcChain>
</file>

<file path=xl/sharedStrings.xml><?xml version="1.0" encoding="utf-8"?>
<sst xmlns="http://schemas.openxmlformats.org/spreadsheetml/2006/main" count="2708" uniqueCount="681">
  <si>
    <t>Indice</t>
  </si>
  <si>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</si>
  <si>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</si>
  <si>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</si>
  <si>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</si>
  <si>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</si>
  <si>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</si>
  <si>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</si>
  <si>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</si>
  <si>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</si>
  <si>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</si>
  <si>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</si>
  <si>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</si>
  <si>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</si>
  <si>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</si>
  <si>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</si>
  <si>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</si>
  <si>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</si>
  <si>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</si>
  <si>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</si>
  <si>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</si>
  <si>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</si>
  <si>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</si>
  <si>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</si>
  <si>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</si>
  <si>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</si>
  <si>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</si>
  <si>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</si>
  <si>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</si>
  <si>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</si>
  <si>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</si>
  <si>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</si>
  <si>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</si>
  <si>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</si>
  <si>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</si>
  <si>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</si>
  <si>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</si>
  <si>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</si>
  <si>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</si>
  <si>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</si>
  <si>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</si>
  <si>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</si>
  <si>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</si>
  <si>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</si>
  <si>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</si>
  <si>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</si>
  <si>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</si>
  <si>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</si>
  <si>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</si>
  <si>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</si>
  <si>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</si>
  <si>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</si>
  <si>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</si>
  <si>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</si>
  <si>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</si>
  <si>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</si>
  <si>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</si>
  <si>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</si>
  <si>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</si>
  <si>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</si>
  <si>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</si>
  <si>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</si>
  <si>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</si>
  <si>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</si>
  <si>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</si>
  <si>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</si>
  <si>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</si>
  <si>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</si>
  <si>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</si>
  <si>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</si>
  <si>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</si>
  <si>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</si>
  <si>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</si>
  <si>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</si>
  <si>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</si>
  <si>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</si>
  <si>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</si>
  <si>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</si>
  <si>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</si>
  <si>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</si>
  <si>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</si>
  <si>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</si>
  <si>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</si>
  <si>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</si>
  <si>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</si>
  <si>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</si>
  <si>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</si>
  <si>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</si>
  <si>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</si>
  <si>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</si>
  <si>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</si>
  <si>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</si>
  <si>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</si>
  <si>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</si>
  <si>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</si>
  <si>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</si>
  <si>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</si>
  <si>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</si>
  <si>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</si>
  <si>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</si>
  <si>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</si>
  <si>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</si>
  <si>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</si>
  <si>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</si>
  <si>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</si>
  <si>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</si>
  <si>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</si>
  <si>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</si>
  <si>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</si>
  <si>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</si>
  <si>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</si>
  <si>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</si>
  <si>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</si>
  <si>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</si>
  <si>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</si>
  <si>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</si>
  <si>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</si>
  <si>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</si>
  <si>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</si>
  <si>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</si>
  <si>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</si>
  <si>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</si>
  <si>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</si>
  <si>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</si>
  <si>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</si>
  <si>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</si>
  <si>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</si>
  <si>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</si>
  <si>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</si>
  <si>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</si>
  <si>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</si>
  <si>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</si>
  <si>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</si>
  <si>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</si>
  <si>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</si>
  <si>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</si>
  <si>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</si>
  <si>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</si>
  <si>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</si>
  <si>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</si>
  <si>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</si>
  <si>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</si>
  <si>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</si>
  <si>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</si>
  <si>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</si>
  <si>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</si>
  <si>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</si>
  <si>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</si>
  <si>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</si>
  <si>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</si>
  <si>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</si>
  <si>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</si>
  <si>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</si>
  <si>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</si>
  <si>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</si>
  <si>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</si>
  <si>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</si>
  <si>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</si>
  <si>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</si>
  <si>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</si>
  <si>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</si>
  <si>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</si>
  <si>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</si>
  <si>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</si>
  <si>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</si>
  <si>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</si>
  <si>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</si>
  <si>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</si>
  <si>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</si>
  <si>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</si>
  <si>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</si>
  <si>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</si>
  <si>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</si>
  <si>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</si>
  <si>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</si>
  <si>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</si>
  <si>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</si>
  <si>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</si>
  <si>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</si>
  <si>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</si>
  <si>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</si>
  <si>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</si>
  <si>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</si>
  <si>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</si>
  <si>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</si>
  <si>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</si>
  <si>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</si>
  <si>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REINO UNIDO</t>
  </si>
  <si>
    <t>REPUBLICA CHECA</t>
  </si>
  <si>
    <t>ROMENIA</t>
  </si>
  <si>
    <t>SUECIA</t>
  </si>
  <si>
    <t>DIVERSOS</t>
  </si>
  <si>
    <t>EXTRA_UE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</si>
  <si>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</si>
  <si>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</si>
  <si>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</si>
  <si>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</si>
  <si>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</si>
  <si>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</si>
  <si>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</si>
  <si>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</si>
  <si>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</si>
  <si>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</si>
  <si>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</si>
  <si>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7</t>
  </si>
  <si>
    <t>CGCE</t>
  </si>
  <si>
    <t>PRODUTOS ALIMENTARES E BEBIDAS</t>
  </si>
  <si>
    <t>11</t>
  </si>
  <si>
    <t>PRODUTOS PRIMARIOS</t>
  </si>
  <si>
    <t>111</t>
  </si>
  <si>
    <t>DESTINADOS PRINCIPALMENTE A INDUSTRIA</t>
  </si>
  <si>
    <t>PARTES, PECAS SEPARADAS E ACESSORIOS</t>
  </si>
  <si>
    <t>112</t>
  </si>
  <si>
    <t>MATERIAL DE TRANSPORTE E ACESSORIOS</t>
  </si>
  <si>
    <t>12</t>
  </si>
  <si>
    <t>PRODUTOS TRANSFORMADOS</t>
  </si>
  <si>
    <t>AUTOMOVEIS PARA TRANSPORTE  DE PASSAGEIROS</t>
  </si>
  <si>
    <t>121</t>
  </si>
  <si>
    <t>52</t>
  </si>
  <si>
    <t>OUTRO MATERIAL DE TRANSPORTE</t>
  </si>
  <si>
    <t>122</t>
  </si>
  <si>
    <t>521</t>
  </si>
  <si>
    <t>DESTINADO A INDUSTRIA</t>
  </si>
  <si>
    <t>522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</si>
  <si>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</si>
  <si>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</si>
  <si>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</si>
  <si>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</si>
  <si>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</si>
  <si>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</si>
  <si>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</si>
  <si>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321</t>
  </si>
  <si>
    <t>CARBURANTES PARA MOTORES</t>
  </si>
  <si>
    <t>BENS NE NOUTRA CATEGORIA</t>
  </si>
  <si>
    <t>322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</si>
  <si>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</si>
  <si>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</si>
  <si>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</si>
  <si>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</si>
  <si>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</si>
  <si>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</si>
  <si>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</si>
  <si>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</si>
  <si>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</si>
  <si>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</si>
  <si>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</si>
  <si>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</si>
  <si>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</si>
  <si>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</si>
  <si>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</si>
  <si>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</si>
  <si>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</si>
  <si>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</si>
  <si>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</si>
  <si>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</si>
  <si>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</si>
  <si>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</si>
  <si>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</si>
  <si>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</si>
  <si>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</si>
  <si>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</si>
  <si>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</si>
  <si>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</si>
  <si>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</si>
  <si>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</si>
  <si>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</si>
  <si>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</si>
  <si>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</si>
  <si>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</si>
  <si>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</si>
  <si>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</si>
  <si>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</si>
  <si>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</si>
  <si>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</si>
  <si>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</si>
  <si>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</si>
  <si>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</si>
  <si>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</si>
  <si>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</si>
  <si>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</si>
  <si>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</si>
  <si>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</si>
  <si>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</si>
  <si>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</si>
  <si>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</si>
  <si>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</si>
  <si>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</si>
  <si>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</si>
  <si>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</si>
  <si>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</si>
  <si>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</si>
  <si>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</si>
  <si>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</si>
  <si>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</si>
  <si>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</si>
  <si>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</si>
  <si>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</si>
  <si>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</si>
  <si>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</si>
  <si>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</si>
  <si>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</si>
  <si>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</si>
  <si>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</si>
  <si>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</si>
  <si>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</si>
  <si>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</si>
  <si>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</si>
  <si>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</si>
  <si>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</si>
  <si>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99</t>
  </si>
  <si>
    <t>MILHÕES DE EUROS</t>
  </si>
  <si>
    <t>Comércio Internacional</t>
  </si>
  <si>
    <t>RESULTADOS GLOBAIS</t>
  </si>
  <si>
    <t>Milhões de Euros</t>
  </si>
  <si>
    <t>TAXA VARIAÇÃO</t>
  </si>
  <si>
    <t>%</t>
  </si>
  <si>
    <t>Saldo</t>
  </si>
  <si>
    <t>Taxa de cobertura (%)</t>
  </si>
  <si>
    <t>Taxa de Variação</t>
  </si>
  <si>
    <t>Milhões Euros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</si>
  <si>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</si>
  <si>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</si>
  <si>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</si>
  <si>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</si>
  <si>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</si>
  <si>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</si>
  <si>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</si>
  <si>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</si>
  <si>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</si>
  <si>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</si>
  <si>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</si>
  <si>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SALDO</t>
  </si>
  <si>
    <t>Mil Euros</t>
  </si>
  <si>
    <t>AFRICA</t>
  </si>
  <si>
    <t>AMERICA</t>
  </si>
  <si>
    <t>ASIA</t>
  </si>
  <si>
    <t>AUST_OCE_OUT_</t>
  </si>
  <si>
    <t>BRASIL</t>
  </si>
  <si>
    <t>CHINA</t>
  </si>
  <si>
    <t>DIV_ EXTRA UE</t>
  </si>
  <si>
    <t>EFTA</t>
  </si>
  <si>
    <t>ESTADOS UNIDOS</t>
  </si>
  <si>
    <t>EUROPA</t>
  </si>
  <si>
    <t>JAPAO</t>
  </si>
  <si>
    <t>OPEP</t>
  </si>
  <si>
    <t>PALOP</t>
  </si>
  <si>
    <t>TURQUIA</t>
  </si>
  <si>
    <t>GRUPOS DE PRODUTOS</t>
  </si>
  <si>
    <t>INTERNACIONAL</t>
  </si>
  <si>
    <t>Homóloga</t>
  </si>
  <si>
    <t>Mensal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</si>
  <si>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</si>
  <si>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</si>
  <si>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</si>
  <si>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</si>
  <si>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</si>
  <si>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</si>
  <si>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</si>
  <si>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</si>
  <si>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</si>
  <si>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</si>
  <si>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</si>
  <si>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</si>
  <si>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</si>
  <si>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</si>
  <si>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</si>
  <si>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r>
      <t xml:space="preserve">Nota: A nomenclatura CGCE não inclui os produtos 71082000 – “Ouro para uso monetário” e 71189000 - </t>
    </r>
    <r>
      <rPr>
        <sz val="10"/>
        <rFont val="Tahoma"/>
        <family val="2"/>
      </rPr>
      <t>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  </r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</si>
  <si>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</si>
  <si>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</si>
  <si>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</si>
  <si>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</si>
  <si>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</si>
  <si>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</si>
  <si>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</si>
  <si>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</si>
  <si>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</si>
  <si>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</si>
  <si>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</si>
  <si>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</si>
  <si>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</si>
  <si>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</si>
  <si>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</si>
  <si>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</si>
  <si>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</si>
  <si>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</si>
  <si>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</si>
  <si>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</si>
  <si>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</si>
  <si>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</si>
  <si>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</si>
  <si>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</si>
  <si>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</si>
  <si>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</si>
  <si>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</si>
  <si>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INTRA-UE</t>
  </si>
  <si>
    <t>EXTRA-UE</t>
  </si>
  <si>
    <t>Exportações (FOB)</t>
  </si>
  <si>
    <t>Importações (CIF)</t>
  </si>
  <si>
    <t>IMPORTAÇÕES</t>
  </si>
  <si>
    <t>EXPORTAÇÕES</t>
  </si>
  <si>
    <t>IMPORTAÇÕES - COMÉRCIO INTERNACIONAL POR PAÍSES</t>
  </si>
  <si>
    <t>EXPORTAÇÕES - COMÉRCIO INTERNACIONAL POR PAÍSES</t>
  </si>
  <si>
    <t>IMPORTAÇÕES - COMÉRCIO INTERNACIONAL POR CGCE</t>
  </si>
  <si>
    <t>EXPORTAÇÕES - COMÉRCIO INTERNACIONAL POR CGCE</t>
  </si>
  <si>
    <t>IMPORTAÇÕES - COMÉRCIO INTERNACIONAL POR CAPÍTULOS DA NC</t>
  </si>
  <si>
    <t>EXPORTAÇÕES - COMÉRCIO INTERNACIONAL POR CAPÍTULOS DA NC</t>
  </si>
  <si>
    <t>IMPORTAÇÕES - COMÉRCIO EXTRA-UE POR PAÍSES</t>
  </si>
  <si>
    <t>EXPORTAÇÕES - COMÉRCIO EXTRA-UE POR PAÍSES</t>
  </si>
  <si>
    <t>IMPORTAÇÕES - COMÉRCIO EXTRA-UE POR CGCE</t>
  </si>
  <si>
    <t>EXPORTAÇÕES - COMÉRCIO EXTRA-UE POR CGCE</t>
  </si>
  <si>
    <t>IMPORTAÇÕES - COMÉRCIO EXTRA-UE POR CAPÍTULOS DA NC</t>
  </si>
  <si>
    <t>EXPORTAÇÕES - COMÉRCIO EXTRA-UE POR CAPÍTULOS DA NC</t>
  </si>
  <si>
    <t>Q001_1_ENT_MES - IMPORTAÇÕES COMÉRCIO INTERNACIONAL POR MÊS</t>
  </si>
  <si>
    <t>Q001_2_SAI_MES - EXPORTAÇÕES COMÉRCIO INTERNACIONAL POR MÊS</t>
  </si>
  <si>
    <t>Q002_ENT_PAISES - IMPORTAÇÕES COMÉRCIO INTERNACIONAL POR PAÍSES</t>
  </si>
  <si>
    <t>Q003_SAI_PAISES - EXPORTAÇÕES COMÉRCIO INTERNACIONAL POR PAÍSES</t>
  </si>
  <si>
    <t>Q004_ENT_CGCE - IMPORTAÇÕES - COMÉRCIO INTERNACIONAL POR CGCE</t>
  </si>
  <si>
    <t>Q005_SAI_CGCE - EXPORTAÇÕES - COMÉRCIO INTERNACIONAL POR CGCE</t>
  </si>
  <si>
    <t>Q006_ENT_CAP - IMPORTAÇÕES - COMÉRCIO INTERNACIONAL POR CAPÍTULOS DA NC</t>
  </si>
  <si>
    <t>Q007_SAI_CAP - EXPORTAÇÕES - COMÉRCIO INTERNACIONAL POR CAPÍTULOS DA NC</t>
  </si>
  <si>
    <t>Comércio Extra-UE</t>
  </si>
  <si>
    <t>Q009_ZN_ECON - REPARTIÇÃO POR ZONAS ECONÓMICAS E PAÍSES DO COMÉRICO EXTRA-UE - TOTAL DO PAÍS</t>
  </si>
  <si>
    <t>Q010_IMP_PAISES -  IMPORTAÇÕES - COMÉRCIO EXTRA-UE POR PAÍSES</t>
  </si>
  <si>
    <t>Q011_EXP_PAISES -  EXPORTAÇÕES - COMÉRCIO EXTRA-UE POR PAÍSES</t>
  </si>
  <si>
    <t>Q012_IMP_CGCE -  IMPORTAÇÕES - COMÉRCIO EXTRA-UE POR CGCE</t>
  </si>
  <si>
    <t>Q013_EXP_CGCE -  EXPORTAÇÕES - COMÉRCIO EXTRA-UE POR CGCE</t>
  </si>
  <si>
    <t>Q014_IMP_CAP -  IMPORTAÇÕES - COMÉRCIO EXTRA-UE POR CAPITULOS DA NC</t>
  </si>
  <si>
    <t>Q015_EXP_CAP -  EXPORTAÇÕES - COMÉRCIO EXTRA-UE POR CAPITULOS DA NC</t>
  </si>
  <si>
    <t>IMPORTAÇÕES E EXPORTAÇÕES DO COMÉRCIO EXTRA-UE POR GRUPOS DE PRODUTOS</t>
  </si>
  <si>
    <t>Q008_IMP_EXP_GRP_PROD - IMPORTAÇÕES E EXPORTAÇÕES DO COMÉRCIO EXTRA-UE POR GRUPOS DE PRODUTOS</t>
  </si>
  <si>
    <t>CROÁCIA</t>
  </si>
  <si>
    <t>ZONA EURO</t>
  </si>
  <si>
    <t xml:space="preserve">        </t>
  </si>
  <si>
    <t>SEM COMBUST. E LUBRIFICANTES</t>
  </si>
  <si>
    <t>REPUBLICA DA COREIA</t>
  </si>
  <si>
    <t>FEDERACAO DA RUSSIA</t>
  </si>
  <si>
    <t>Q001_RESUL_GLOBAIS - RESULTADOS GLOBAIS</t>
  </si>
  <si>
    <t>RESULTADOS MENSAIS - IMPORTAÇÕES</t>
  </si>
  <si>
    <t>RESULTADOS MENSAIS - EXPORTAÇÕES</t>
  </si>
  <si>
    <r>
      <t xml:space="preserve">Saldo sem </t>
    </r>
    <r>
      <rPr>
        <i/>
        <sz val="10"/>
        <rFont val="Tahoma"/>
        <family val="2"/>
      </rPr>
      <t>Combustíveis e Lubrificantes</t>
    </r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</si>
  <si>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</si>
  <si>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</si>
  <si>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</si>
  <si>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</si>
  <si>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</si>
  <si>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</si>
  <si>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</si>
  <si>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</si>
  <si>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TOTAL SEM COMBUSTÍVEIS E LUBRIFICANTES</t>
  </si>
  <si>
    <t>TOTAL 
TRIMESTRE TERMINADO EM:</t>
  </si>
  <si>
    <t>TAXA VARIAÇÃO (%)</t>
  </si>
  <si>
    <t xml:space="preserve"> SALDO DA BALANÇA COMERCIAL</t>
  </si>
  <si>
    <r>
      <t>VARIAÇÃO (10</t>
    </r>
    <r>
      <rPr>
        <b/>
        <vertAlign val="superscript"/>
        <sz val="9"/>
        <color theme="3"/>
        <rFont val="Tahoma"/>
        <family val="2"/>
      </rPr>
      <t>6</t>
    </r>
    <r>
      <rPr>
        <b/>
        <sz val="9"/>
        <color theme="3"/>
        <rFont val="Tahoma"/>
        <family val="2"/>
      </rPr>
      <t xml:space="preserve"> Eur)</t>
    </r>
  </si>
  <si>
    <t>PAÍSES E ZONAS ECONÓMICAS</t>
  </si>
  <si>
    <t>MÊS DE REFERÊNCIA</t>
  </si>
  <si>
    <t>TRIMESTRE TERMINADO EM:</t>
  </si>
  <si>
    <t>VARIAÇÃO</t>
  </si>
  <si>
    <t>TOTAL ZONA EURO</t>
  </si>
  <si>
    <t>TOTAL UNIÃO EUROPEIA (28 ESTADOS-MEMBROS)</t>
  </si>
  <si>
    <t>TOTAL EXTRA-UE</t>
  </si>
  <si>
    <t>Q001_3_IMP_RESULT_MES - IMPORTAÇÕES COMÉRCIO INTERNACIONAL POR MÊS COM E SEM COMBUSTÍVEIS</t>
  </si>
  <si>
    <t>Q001_3_EXP_RESULT_MES - EXPORTAÇÕES COMÉRCIO INTERNACIONAL POR MÊS COM E SEM COMBUSTÍVEIS</t>
  </si>
  <si>
    <t>Q001_4_SALDO - SALDO DA BALANÇA COMERCIAL COM E SEM COMBUSTÍVEIS</t>
  </si>
  <si>
    <t>Q002_1_IMP_PRINC_PAISES - IMPORTAÇÕES COMÉRCIO INTERNACIONAL POR PRINCIPAIS PAÍSES E ZONAS ECONÓMICAS</t>
  </si>
  <si>
    <t>Q003_1_EXP_PRINC_PAISES - EXPORTAÇÕES COMÉRCIO INTERNACIONAL POR PRINCIPAIS PAÍSES E ZONAS ECONÓMICAS</t>
  </si>
  <si>
    <t>REPARTIÇÃO POR ZONAS ECONÓMICAS E PAÍSES DO COMÉRCIO EXTRA-UE - TOTAL DO PAÍS</t>
  </si>
  <si>
    <t>JANEIRO A MARÇO</t>
  </si>
  <si>
    <t xml:space="preserve">    EXTRA UE</t>
  </si>
  <si>
    <t xml:space="preserve">      SUICA</t>
  </si>
  <si>
    <t xml:space="preserve">      ISLANDIA</t>
  </si>
  <si>
    <t xml:space="preserve">      LISTENSTAINE</t>
  </si>
  <si>
    <t xml:space="preserve">      NORUEGA</t>
  </si>
  <si>
    <t xml:space="preserve">      EMIRATOS ARABES UNIDOS</t>
  </si>
  <si>
    <t xml:space="preserve">      ANGOLA</t>
  </si>
  <si>
    <t xml:space="preserve">      CONGO</t>
  </si>
  <si>
    <t xml:space="preserve">      ARGELIA</t>
  </si>
  <si>
    <t xml:space="preserve">      EQUADOR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</si>
  <si>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</si>
  <si>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</si>
  <si>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</si>
  <si>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</si>
  <si>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</si>
  <si>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</si>
  <si>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>Ə</t>
  </si>
  <si>
    <t xml:space="preserve">      NIGERIA</t>
  </si>
  <si>
    <t xml:space="preserve">      ARABIA SAUDITA</t>
  </si>
  <si>
    <t xml:space="preserve">      VENEZUELA, REPUBLICA BOLIVARIANA DA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</si>
  <si>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</si>
  <si>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</si>
  <si>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</si>
  <si>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</si>
  <si>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</si>
  <si>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 xml:space="preserve">      ANDORRA</t>
  </si>
  <si>
    <t xml:space="preserve">      ALBANIA</t>
  </si>
  <si>
    <t xml:space="preserve">      REPUBLICA BOSNIA E HERZEGOVINA</t>
  </si>
  <si>
    <t xml:space="preserve">      BIELORRUSSIA</t>
  </si>
  <si>
    <t xml:space="preserve">      ILHAS FAROE</t>
  </si>
  <si>
    <t xml:space="preserve">      GIBRALTAR</t>
  </si>
  <si>
    <t xml:space="preserve">      MOLDAVIA, REPUBLICA DA</t>
  </si>
  <si>
    <t xml:space="preserve">      MONTENEGRO</t>
  </si>
  <si>
    <t>x</t>
  </si>
  <si>
    <t xml:space="preserve">      MACEDONIA, ANTIGA REPUBLICA JUGOSLA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</si>
  <si>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</si>
  <si>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</si>
  <si>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</si>
  <si>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</si>
  <si>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 (ESTADO DA CIDADE DO VATIC</t>
  </si>
  <si>
    <t xml:space="preserve">      KOSOVO</t>
  </si>
  <si>
    <t xml:space="preserve">      SERVIA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</si>
  <si>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</si>
  <si>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</si>
  <si>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</si>
  <si>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</si>
  <si>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REPUBLICA DEMOCRATICA CONGO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</si>
  <si>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</si>
  <si>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</si>
  <si>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</si>
  <si>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</si>
  <si>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</si>
  <si>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</si>
  <si>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</si>
  <si>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</si>
  <si>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</si>
  <si>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</si>
  <si>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QUENIA</t>
  </si>
  <si>
    <t xml:space="preserve">      COMORES</t>
  </si>
  <si>
    <t xml:space="preserve">      LIBERIA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</si>
  <si>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</si>
  <si>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</si>
  <si>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</si>
  <si>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</si>
  <si>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</si>
  <si>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</si>
  <si>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</si>
  <si>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</si>
  <si>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</si>
  <si>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</si>
  <si>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</si>
  <si>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</si>
  <si>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</si>
  <si>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</si>
  <si>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</si>
  <si>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SUAZILANDIA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</si>
  <si>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</si>
  <si>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</si>
  <si>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</si>
  <si>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</si>
  <si>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</si>
  <si>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</si>
  <si>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</si>
  <si>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</si>
  <si>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</si>
  <si>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</si>
  <si>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</si>
  <si>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</si>
  <si>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</si>
  <si>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</si>
  <si>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</si>
  <si>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</si>
  <si>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</si>
  <si>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</si>
  <si>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</si>
  <si>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</si>
  <si>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</si>
  <si>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</si>
  <si>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</si>
  <si>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</si>
  <si>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</si>
  <si>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</si>
  <si>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</si>
  <si>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</si>
  <si>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</si>
  <si>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</si>
  <si>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</si>
  <si>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</si>
  <si>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</si>
  <si>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</si>
  <si>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</si>
  <si>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</si>
  <si>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</si>
  <si>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</si>
  <si>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</si>
  <si>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</si>
  <si>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</si>
  <si>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</si>
  <si>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</si>
  <si>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</si>
  <si>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</si>
  <si>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</si>
  <si>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</si>
  <si>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</si>
  <si>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</si>
  <si>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</si>
  <si>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</si>
  <si>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</si>
  <si>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</si>
  <si>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</si>
  <si>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</si>
  <si>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</si>
  <si>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 xml:space="preserve">      AFEGANISTAO</t>
  </si>
  <si>
    <t xml:space="preserve">      ARMENIA</t>
  </si>
  <si>
    <t xml:space="preserve">      AZERBAIJAO</t>
  </si>
  <si>
    <t xml:space="preserve">      BANGLADECHE</t>
  </si>
  <si>
    <t xml:space="preserve">      BAREM</t>
  </si>
  <si>
    <t xml:space="preserve">      BRUNEI DARUSSALAM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</si>
  <si>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</si>
  <si>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</si>
  <si>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</si>
  <si>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</si>
  <si>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</si>
  <si>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</si>
  <si>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</si>
  <si>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</si>
  <si>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</si>
  <si>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REPUBLICA QUIRGUIZ</t>
  </si>
  <si>
    <t xml:space="preserve">      CAMBOJA</t>
  </si>
  <si>
    <t xml:space="preserve">      REPUBLICA DA COREIA</t>
  </si>
  <si>
    <t xml:space="preserve">      CAZAQUISTAO</t>
  </si>
  <si>
    <t xml:space="preserve">      LAOS, REPUBLICA DEMOCRATICA POPULAR</t>
  </si>
  <si>
    <t xml:space="preserve">      LIBANO</t>
  </si>
  <si>
    <t xml:space="preserve">      SRI LANCA</t>
  </si>
  <si>
    <t xml:space="preserve">      BIRMANIA/MIANMAR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</si>
  <si>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</si>
  <si>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</si>
  <si>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</si>
  <si>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</si>
  <si>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</si>
  <si>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</si>
  <si>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</si>
  <si>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</si>
  <si>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</si>
  <si>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</si>
  <si>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</si>
  <si>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</si>
  <si>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</si>
  <si>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</si>
  <si>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</si>
  <si>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</si>
  <si>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</si>
  <si>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</si>
  <si>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</si>
  <si>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</si>
  <si>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AUSTRALIA</t>
  </si>
  <si>
    <t xml:space="preserve">      FIJI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</si>
  <si>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</si>
  <si>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</si>
  <si>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</si>
  <si>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</si>
  <si>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</si>
  <si>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NOVA ZELANDIA</t>
  </si>
  <si>
    <t xml:space="preserve">      POLINESIA FRANCESA</t>
  </si>
  <si>
    <t xml:space="preserve">      PAPUA-NOVA GUINE</t>
  </si>
  <si>
    <t xml:space="preserve">      ILHAS MENORES DISTANTES ESTADOS UNI</t>
  </si>
  <si>
    <t xml:space="preserve">      VANUATU</t>
  </si>
  <si>
    <t>DIV. EXTRA UE</t>
  </si>
  <si>
    <t xml:space="preserve">      A. P. BORDO COM OS PAISES TERCEIROS</t>
  </si>
  <si>
    <t xml:space="preserve">      PAISES E TERRITO. ND P. TERCEIROS</t>
  </si>
  <si>
    <t>JAN 18 a MAR 18</t>
  </si>
  <si>
    <t>JAN 19 a MAR 19</t>
  </si>
  <si>
    <t>MAR 2019</t>
  </si>
  <si>
    <t>MAR 2018</t>
  </si>
  <si>
    <t>PRINCIPAIS PAÍSES FORNECEDORES EM 2018:</t>
  </si>
  <si>
    <t>PRINCIPAIS PAÍSES CLIENTES EM 2018:</t>
  </si>
  <si>
    <t>ES</t>
  </si>
  <si>
    <t>DE</t>
  </si>
  <si>
    <t>FR</t>
  </si>
  <si>
    <t>FRANÇA</t>
  </si>
  <si>
    <t>IT</t>
  </si>
  <si>
    <t>ITÁLIA</t>
  </si>
  <si>
    <t>NL</t>
  </si>
  <si>
    <t>PAÍSES BAIXOS</t>
  </si>
  <si>
    <t>CN</t>
  </si>
  <si>
    <t>BE</t>
  </si>
  <si>
    <t>BÉLGICA</t>
  </si>
  <si>
    <t>GB</t>
  </si>
  <si>
    <t>US</t>
  </si>
  <si>
    <t>RU</t>
  </si>
  <si>
    <t>RÚSSIA</t>
  </si>
  <si>
    <t>AO</t>
  </si>
  <si>
    <t>ANGOLA</t>
  </si>
  <si>
    <t>BR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</si>
</sst>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33">
    <font>
      <sz val="10"/>
      <name val="Arial"/>
    </font>
    <font>
      <sz val="8"/>
      <name val="Arial"/>
      <family val="2"/>
    </font>
    <font>
      <b/>
      <sz val="10"/>
      <color indexed="9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Tahoma"/>
      <family val="2"/>
    </font>
    <font>
      <b/>
      <sz val="8"/>
      <name val="Tahoma"/>
      <family val="2"/>
    </font>
    <font>
      <sz val="7"/>
      <name val="Tahoma"/>
      <family val="2"/>
    </font>
    <font>
      <sz val="8"/>
      <name val="Tahoma"/>
      <family val="2"/>
    </font>
    <font>
      <u/>
      <sz val="10"/>
      <color indexed="12"/>
      <name val="Tahoma"/>
      <family val="2"/>
    </font>
    <font>
      <b/>
      <sz val="10"/>
      <name val="Tahoma"/>
      <family val="2"/>
    </font>
    <font>
      <sz val="7"/>
      <color indexed="8"/>
      <name val="Tahoma"/>
      <family val="2"/>
    </font>
    <font>
      <b/>
      <sz val="7"/>
      <name val="Tahoma"/>
      <family val="2"/>
    </font>
    <font>
      <sz val="5"/>
      <name val="Tahoma"/>
      <family val="2"/>
    </font>
    <font>
      <b/>
      <sz val="10"/>
      <color indexed="10"/>
      <name val="Tahoma"/>
      <family val="2"/>
    </font>
    <font>
      <sz val="10"/>
      <name val="Arial"/>
      <family val="2"/>
    </font>
    <font>
      <b/>
      <sz val="10"/>
      <color theme="4" tint="-0.499984740745262"/>
      <name val="Arial"/>
      <family val="2"/>
    </font>
    <font>
      <b/>
      <sz val="10"/>
      <color theme="3"/>
      <name val="Arial"/>
      <family val="2"/>
    </font>
    <font>
      <u/>
      <sz val="10"/>
      <color rgb="FF0000FF"/>
      <name val="Arial"/>
      <family val="2"/>
    </font>
    <font>
      <b/>
      <sz val="10"/>
      <color theme="3"/>
      <name val="Tahoma"/>
      <family val="2"/>
    </font>
    <font>
      <b/>
      <sz val="9"/>
      <color theme="3"/>
      <name val="Tahoma"/>
      <family val="2"/>
    </font>
    <font>
      <sz val="7"/>
      <color theme="3"/>
      <name val="Tahoma"/>
      <family val="2"/>
    </font>
    <font>
      <b/>
      <sz val="7"/>
      <color theme="3"/>
      <name val="Tahoma"/>
      <family val="2"/>
    </font>
    <font>
      <b/>
      <sz val="8"/>
      <color theme="3"/>
      <name val="Tahoma"/>
      <family val="2"/>
    </font>
    <font>
      <b/>
      <sz val="8"/>
      <color theme="3"/>
      <name val="Arial"/>
      <family val="2"/>
    </font>
    <font>
      <sz val="10"/>
      <color theme="4" tint="-0.499984740745262"/>
      <name val="Tahoma"/>
      <family val="2"/>
    </font>
    <font>
      <i/>
      <sz val="10"/>
      <name val="Tahoma"/>
      <family val="2"/>
    </font>
    <font>
      <b/>
      <sz val="9"/>
      <color theme="4" tint="-0.499984740745262"/>
      <name val="Tahoma"/>
      <family val="2"/>
    </font>
    <font>
      <sz val="9"/>
      <name val="Tahoma"/>
      <family val="2"/>
    </font>
    <font>
      <b/>
      <vertAlign val="superscript"/>
      <sz val="9"/>
      <color theme="3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</fills>
  <borders count="18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/>
    <xf numFmtId="0" fontId="18" fillId="0" borderId="0"/>
  </cellStyleXfs>
  <cellXfs count="237">
    <xf numFmtId="0" fontId="0" fillId="0" borderId="0" xfId="0"/>
    <xf numFmtId="0" fontId="3" fillId="0" borderId="0" xfId="1" applyAlignment="1" applyProtection="1">
      <alignment vertical="center"/>
    </xf>
    <xf numFmtId="0" fontId="0" fillId="0" borderId="0" xfId="0" applyAlignment="1">
      <alignment vertic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/>
    <xf numFmtId="0" fontId="4" fillId="0" borderId="0" xfId="0" applyFont="1" applyAlignment="1">
      <alignment horizontal="center"/>
    </xf>
    <xf numFmtId="0" fontId="5" fillId="0" borderId="0" xfId="0" applyFont="1"/>
    <xf numFmtId="0" fontId="5" fillId="0" borderId="0" xfId="2" applyFont="1" applyBorder="1"/>
    <xf numFmtId="0" fontId="4" fillId="0" borderId="0" xfId="0" applyFont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8" fillId="2" borderId="0" xfId="0" applyFont="1" applyFill="1" applyBorder="1"/>
    <xf numFmtId="0" fontId="10" fillId="0" borderId="0" xfId="0" applyFont="1" applyBorder="1"/>
    <xf numFmtId="4" fontId="8" fillId="0" borderId="0" xfId="0" applyNumberFormat="1" applyFont="1"/>
    <xf numFmtId="0" fontId="8" fillId="0" borderId="0" xfId="0" applyFont="1" applyFill="1" applyBorder="1"/>
    <xf numFmtId="0" fontId="9" fillId="0" borderId="0" xfId="0" applyFont="1" applyAlignment="1">
      <alignment horizontal="center" vertical="center"/>
    </xf>
    <xf numFmtId="0" fontId="11" fillId="2" borderId="0" xfId="0" applyFont="1" applyFill="1"/>
    <xf numFmtId="0" fontId="10" fillId="0" borderId="0" xfId="0" applyFont="1" applyAlignment="1">
      <alignment horizontal="left"/>
    </xf>
    <xf numFmtId="0" fontId="10" fillId="0" borderId="0" xfId="0" applyFont="1"/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right"/>
    </xf>
    <xf numFmtId="3" fontId="10" fillId="0" borderId="0" xfId="0" applyNumberFormat="1" applyFont="1"/>
    <xf numFmtId="0" fontId="11" fillId="0" borderId="0" xfId="0" applyFont="1" applyAlignment="1">
      <alignment vertical="center"/>
    </xf>
    <xf numFmtId="4" fontId="10" fillId="0" borderId="0" xfId="0" applyNumberFormat="1" applyFont="1"/>
    <xf numFmtId="3" fontId="14" fillId="0" borderId="0" xfId="3" applyNumberFormat="1" applyFont="1" applyFill="1" applyBorder="1" applyAlignment="1">
      <alignment horizontal="right" wrapText="1"/>
    </xf>
    <xf numFmtId="0" fontId="14" fillId="0" borderId="0" xfId="3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0" fontId="15" fillId="0" borderId="0" xfId="0" applyFont="1" applyBorder="1"/>
    <xf numFmtId="0" fontId="15" fillId="0" borderId="0" xfId="2" applyFont="1" applyBorder="1"/>
    <xf numFmtId="0" fontId="10" fillId="0" borderId="0" xfId="0" applyFont="1" applyBorder="1" applyAlignment="1">
      <alignment horizontal="center"/>
    </xf>
    <xf numFmtId="0" fontId="10" fillId="0" borderId="0" xfId="2" applyFont="1" applyBorder="1"/>
    <xf numFmtId="0" fontId="10" fillId="0" borderId="0" xfId="0" applyFont="1" applyAlignment="1">
      <alignment horizontal="center"/>
    </xf>
    <xf numFmtId="0" fontId="16" fillId="0" borderId="0" xfId="0" applyFont="1"/>
    <xf numFmtId="0" fontId="10" fillId="0" borderId="0" xfId="0" applyFont="1" applyAlignment="1"/>
    <xf numFmtId="3" fontId="10" fillId="0" borderId="0" xfId="0" applyNumberFormat="1" applyFont="1" applyAlignment="1"/>
    <xf numFmtId="0" fontId="10" fillId="0" borderId="2" xfId="0" applyFont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3" fontId="10" fillId="0" borderId="0" xfId="0" applyNumberFormat="1" applyFont="1" applyFill="1" applyBorder="1" applyAlignment="1">
      <alignment horizontal="center"/>
    </xf>
    <xf numFmtId="4" fontId="10" fillId="0" borderId="0" xfId="0" applyNumberFormat="1" applyFont="1" applyAlignment="1"/>
    <xf numFmtId="0" fontId="8" fillId="0" borderId="0" xfId="0" applyFont="1" applyFill="1"/>
    <xf numFmtId="0" fontId="9" fillId="2" borderId="0" xfId="0" applyNumberFormat="1" applyFont="1" applyFill="1" applyAlignment="1">
      <alignment horizontal="centerContinuous" vertical="center"/>
    </xf>
    <xf numFmtId="0" fontId="11" fillId="2" borderId="0" xfId="0" applyNumberFormat="1" applyFont="1" applyFill="1" applyAlignment="1">
      <alignment horizontal="centerContinuous" vertical="center"/>
    </xf>
    <xf numFmtId="0" fontId="9" fillId="2" borderId="0" xfId="0" applyNumberFormat="1" applyFont="1" applyFill="1" applyAlignment="1">
      <alignment horizontal="left" vertical="center"/>
    </xf>
    <xf numFmtId="164" fontId="9" fillId="0" borderId="0" xfId="0" applyNumberFormat="1" applyFont="1"/>
    <xf numFmtId="0" fontId="11" fillId="2" borderId="0" xfId="0" quotePrefix="1" applyNumberFormat="1" applyFont="1" applyFill="1" applyAlignment="1">
      <alignment horizontal="left" vertical="center"/>
    </xf>
    <xf numFmtId="164" fontId="8" fillId="0" borderId="0" xfId="0" applyNumberFormat="1" applyFont="1"/>
    <xf numFmtId="0" fontId="11" fillId="2" borderId="0" xfId="0" applyFont="1" applyFill="1" applyAlignment="1">
      <alignment horizontal="right"/>
    </xf>
    <xf numFmtId="164" fontId="11" fillId="2" borderId="0" xfId="0" applyNumberFormat="1" applyFont="1" applyFill="1" applyAlignment="1"/>
    <xf numFmtId="164" fontId="11" fillId="2" borderId="0" xfId="0" applyNumberFormat="1" applyFont="1" applyFill="1"/>
    <xf numFmtId="0" fontId="9" fillId="2" borderId="0" xfId="0" applyNumberFormat="1" applyFont="1" applyFill="1" applyAlignment="1">
      <alignment horizontal="left"/>
    </xf>
    <xf numFmtId="0" fontId="11" fillId="2" borderId="0" xfId="0" applyNumberFormat="1" applyFont="1" applyFill="1" applyAlignment="1">
      <alignment horizontal="right"/>
    </xf>
    <xf numFmtId="0" fontId="11" fillId="2" borderId="0" xfId="0" applyNumberFormat="1" applyFont="1" applyFill="1" applyAlignment="1">
      <alignment horizontal="centerContinuous"/>
    </xf>
    <xf numFmtId="164" fontId="11" fillId="2" borderId="0" xfId="0" applyNumberFormat="1" applyFont="1" applyFill="1" applyAlignment="1">
      <alignment horizontal="centerContinuous"/>
    </xf>
    <xf numFmtId="0" fontId="9" fillId="2" borderId="0" xfId="0" applyNumberFormat="1" applyFont="1" applyFill="1" applyAlignment="1">
      <alignment horizontal="right"/>
    </xf>
    <xf numFmtId="0" fontId="9" fillId="2" borderId="0" xfId="0" applyFont="1" applyFill="1"/>
    <xf numFmtId="0" fontId="9" fillId="0" borderId="0" xfId="0" applyFont="1"/>
    <xf numFmtId="3" fontId="9" fillId="0" borderId="0" xfId="0" applyNumberFormat="1" applyFont="1" applyAlignment="1">
      <alignment horizontal="right"/>
    </xf>
    <xf numFmtId="164" fontId="9" fillId="0" borderId="0" xfId="0" applyNumberFormat="1" applyFont="1" applyAlignment="1">
      <alignment horizontal="right"/>
    </xf>
    <xf numFmtId="0" fontId="11" fillId="0" borderId="0" xfId="0" applyFont="1"/>
    <xf numFmtId="3" fontId="11" fillId="0" borderId="0" xfId="0" applyNumberFormat="1" applyFont="1" applyAlignment="1">
      <alignment horizontal="right"/>
    </xf>
    <xf numFmtId="164" fontId="11" fillId="0" borderId="0" xfId="0" applyNumberFormat="1" applyFont="1" applyAlignment="1">
      <alignment horizontal="right"/>
    </xf>
    <xf numFmtId="3" fontId="8" fillId="0" borderId="0" xfId="0" applyNumberFormat="1" applyFont="1"/>
    <xf numFmtId="0" fontId="8" fillId="0" borderId="0" xfId="0" applyFont="1" applyAlignment="1">
      <alignment horizontal="right"/>
    </xf>
    <xf numFmtId="164" fontId="8" fillId="0" borderId="0" xfId="0" applyNumberFormat="1" applyFont="1" applyAlignment="1"/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>
      <alignment horizontal="center" vertical="center" wrapText="1"/>
    </xf>
    <xf numFmtId="3" fontId="10" fillId="0" borderId="0" xfId="0" applyNumberFormat="1" applyFont="1" applyBorder="1" applyAlignment="1">
      <alignment horizontal="right"/>
    </xf>
    <xf numFmtId="0" fontId="10" fillId="0" borderId="0" xfId="0" applyFont="1" applyFill="1"/>
    <xf numFmtId="0" fontId="10" fillId="0" borderId="0" xfId="0" applyFont="1" applyBorder="1" applyAlignment="1">
      <alignment horizontal="center" vertical="center"/>
    </xf>
    <xf numFmtId="0" fontId="17" fillId="0" borderId="0" xfId="0" applyFont="1"/>
    <xf numFmtId="1" fontId="8" fillId="2" borderId="0" xfId="0" applyNumberFormat="1" applyFont="1" applyFill="1" applyBorder="1"/>
    <xf numFmtId="3" fontId="8" fillId="2" borderId="0" xfId="0" applyNumberFormat="1" applyFont="1" applyFill="1" applyBorder="1"/>
    <xf numFmtId="164" fontId="8" fillId="2" borderId="0" xfId="0" applyNumberFormat="1" applyFont="1" applyFill="1" applyBorder="1"/>
    <xf numFmtId="0" fontId="8" fillId="3" borderId="0" xfId="0" applyFont="1" applyFill="1"/>
    <xf numFmtId="0" fontId="8" fillId="2" borderId="0" xfId="0" quotePrefix="1" applyFont="1" applyFill="1" applyBorder="1" applyAlignment="1">
      <alignment horizontal="center"/>
    </xf>
    <xf numFmtId="0" fontId="8" fillId="2" borderId="0" xfId="0" applyFont="1" applyFill="1" applyBorder="1" applyAlignment="1">
      <alignment vertical="center"/>
    </xf>
    <xf numFmtId="165" fontId="8" fillId="2" borderId="0" xfId="0" applyNumberFormat="1" applyFont="1" applyFill="1" applyBorder="1"/>
    <xf numFmtId="165" fontId="8" fillId="2" borderId="0" xfId="0" applyNumberFormat="1" applyFont="1" applyFill="1" applyBorder="1" applyAlignment="1">
      <alignment horizontal="right"/>
    </xf>
    <xf numFmtId="0" fontId="19" fillId="5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0" fillId="4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1" fillId="0" borderId="0" xfId="1" applyFont="1" applyAlignment="1" applyProtection="1">
      <alignment vertical="center"/>
    </xf>
    <xf numFmtId="0" fontId="8" fillId="5" borderId="0" xfId="0" applyFont="1" applyFill="1" applyBorder="1"/>
    <xf numFmtId="0" fontId="22" fillId="4" borderId="0" xfId="0" applyFont="1" applyFill="1" applyBorder="1" applyAlignment="1">
      <alignment horizontal="center" vertical="center"/>
    </xf>
    <xf numFmtId="164" fontId="8" fillId="5" borderId="0" xfId="0" applyNumberFormat="1" applyFont="1" applyFill="1" applyBorder="1"/>
    <xf numFmtId="165" fontId="8" fillId="5" borderId="0" xfId="0" applyNumberFormat="1" applyFont="1" applyFill="1" applyBorder="1"/>
    <xf numFmtId="0" fontId="8" fillId="5" borderId="0" xfId="0" applyFont="1" applyFill="1" applyBorder="1" applyAlignment="1">
      <alignment vertical="center"/>
    </xf>
    <xf numFmtId="165" fontId="8" fillId="5" borderId="0" xfId="0" applyNumberFormat="1" applyFont="1" applyFill="1" applyBorder="1" applyAlignment="1">
      <alignment horizontal="right"/>
    </xf>
    <xf numFmtId="0" fontId="8" fillId="7" borderId="0" xfId="0" applyFont="1" applyFill="1" applyBorder="1"/>
    <xf numFmtId="164" fontId="8" fillId="0" borderId="0" xfId="0" applyNumberFormat="1" applyFont="1" applyFill="1" applyBorder="1"/>
    <xf numFmtId="0" fontId="13" fillId="6" borderId="0" xfId="0" applyNumberFormat="1" applyFont="1" applyFill="1" applyBorder="1" applyAlignment="1">
      <alignment horizontal="center"/>
    </xf>
    <xf numFmtId="0" fontId="13" fillId="7" borderId="0" xfId="0" applyNumberFormat="1" applyFont="1" applyFill="1" applyBorder="1" applyAlignment="1">
      <alignment horizontal="center"/>
    </xf>
    <xf numFmtId="0" fontId="23" fillId="2" borderId="0" xfId="0" applyFont="1" applyFill="1" applyBorder="1"/>
    <xf numFmtId="0" fontId="23" fillId="2" borderId="0" xfId="0" applyFont="1" applyFill="1" applyBorder="1" applyAlignment="1">
      <alignment horizontal="center" vertical="center" wrapText="1"/>
    </xf>
    <xf numFmtId="2" fontId="23" fillId="4" borderId="0" xfId="0" applyNumberFormat="1" applyFont="1" applyFill="1" applyBorder="1" applyAlignment="1">
      <alignment horizontal="center" vertical="center" wrapText="1"/>
    </xf>
    <xf numFmtId="2" fontId="23" fillId="2" borderId="0" xfId="0" applyNumberFormat="1" applyFont="1" applyFill="1" applyBorder="1" applyAlignment="1">
      <alignment horizontal="center" vertical="center" wrapText="1"/>
    </xf>
    <xf numFmtId="17" fontId="23" fillId="4" borderId="0" xfId="0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/>
    </xf>
    <xf numFmtId="0" fontId="23" fillId="4" borderId="0" xfId="0" applyFont="1" applyFill="1" applyBorder="1" applyAlignment="1">
      <alignment horizontal="center" vertical="center" wrapText="1"/>
    </xf>
    <xf numFmtId="0" fontId="8" fillId="6" borderId="0" xfId="0" applyFont="1" applyFill="1" applyBorder="1"/>
    <xf numFmtId="0" fontId="10" fillId="0" borderId="0" xfId="0" quotePrefix="1" applyFont="1" applyBorder="1"/>
    <xf numFmtId="0" fontId="13" fillId="0" borderId="0" xfId="0" applyFont="1"/>
    <xf numFmtId="0" fontId="13" fillId="0" borderId="0" xfId="0" applyFont="1" applyFill="1" applyBorder="1"/>
    <xf numFmtId="0" fontId="13" fillId="2" borderId="17" xfId="0" applyFont="1" applyFill="1" applyBorder="1" applyAlignment="1">
      <alignment horizontal="center"/>
    </xf>
    <xf numFmtId="0" fontId="8" fillId="2" borderId="17" xfId="0" applyFont="1" applyFill="1" applyBorder="1"/>
    <xf numFmtId="3" fontId="13" fillId="2" borderId="17" xfId="0" applyNumberFormat="1" applyFont="1" applyFill="1" applyBorder="1"/>
    <xf numFmtId="0" fontId="13" fillId="2" borderId="17" xfId="0" applyFont="1" applyFill="1" applyBorder="1"/>
    <xf numFmtId="164" fontId="13" fillId="2" borderId="17" xfId="0" applyNumberFormat="1" applyFont="1" applyFill="1" applyBorder="1"/>
    <xf numFmtId="0" fontId="13" fillId="6" borderId="0" xfId="0" applyFont="1" applyFill="1" applyAlignment="1">
      <alignment horizontal="center"/>
    </xf>
    <xf numFmtId="0" fontId="24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0" fontId="26" fillId="4" borderId="5" xfId="0" applyNumberFormat="1" applyFont="1" applyFill="1" applyBorder="1" applyAlignment="1">
      <alignment horizontal="center" vertical="center" wrapText="1"/>
    </xf>
    <xf numFmtId="0" fontId="26" fillId="4" borderId="5" xfId="0" applyNumberFormat="1" applyFont="1" applyFill="1" applyBorder="1" applyAlignment="1">
      <alignment horizontal="centerContinuous" vertical="center"/>
    </xf>
    <xf numFmtId="0" fontId="26" fillId="4" borderId="5" xfId="0" quotePrefix="1" applyNumberFormat="1" applyFont="1" applyFill="1" applyBorder="1" applyAlignment="1">
      <alignment horizontal="center" vertical="center"/>
    </xf>
    <xf numFmtId="0" fontId="26" fillId="4" borderId="5" xfId="0" quotePrefix="1" applyNumberFormat="1" applyFont="1" applyFill="1" applyBorder="1" applyAlignment="1">
      <alignment horizontal="centerContinuous" vertical="center"/>
    </xf>
    <xf numFmtId="164" fontId="26" fillId="4" borderId="5" xfId="0" applyNumberFormat="1" applyFont="1" applyFill="1" applyBorder="1" applyAlignment="1">
      <alignment horizontal="center" vertical="center"/>
    </xf>
    <xf numFmtId="164" fontId="26" fillId="4" borderId="5" xfId="0" applyNumberFormat="1" applyFont="1" applyFill="1" applyBorder="1" applyAlignment="1">
      <alignment horizontal="centerContinuous" vertical="center"/>
    </xf>
    <xf numFmtId="0" fontId="24" fillId="4" borderId="6" xfId="0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center"/>
    </xf>
    <xf numFmtId="0" fontId="24" fillId="4" borderId="6" xfId="0" applyFont="1" applyFill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165" fontId="8" fillId="0" borderId="0" xfId="0" applyNumberFormat="1" applyFont="1" applyFill="1" applyBorder="1"/>
    <xf numFmtId="164" fontId="8" fillId="0" borderId="0" xfId="0" applyNumberFormat="1" applyFont="1" applyFill="1" applyBorder="1" applyAlignment="1">
      <alignment vertical="justify"/>
    </xf>
    <xf numFmtId="165" fontId="8" fillId="0" borderId="0" xfId="0" applyNumberFormat="1" applyFont="1" applyFill="1" applyBorder="1" applyAlignment="1">
      <alignment horizontal="right"/>
    </xf>
    <xf numFmtId="164" fontId="8" fillId="0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horizontal="left" vertical="center"/>
    </xf>
    <xf numFmtId="0" fontId="8" fillId="5" borderId="0" xfId="0" applyFont="1" applyFill="1"/>
    <xf numFmtId="164" fontId="8" fillId="5" borderId="0" xfId="0" applyNumberFormat="1" applyFont="1" applyFill="1" applyBorder="1" applyAlignment="1">
      <alignment vertical="center"/>
    </xf>
    <xf numFmtId="0" fontId="23" fillId="4" borderId="0" xfId="0" applyFont="1" applyFill="1" applyBorder="1" applyAlignment="1">
      <alignment horizontal="center" vertical="center" wrapText="1"/>
    </xf>
    <xf numFmtId="0" fontId="23" fillId="4" borderId="0" xfId="0" applyFont="1" applyFill="1" applyBorder="1" applyAlignment="1">
      <alignment horizontal="center" vertical="center"/>
    </xf>
    <xf numFmtId="0" fontId="30" fillId="2" borderId="0" xfId="0" applyFont="1" applyFill="1" applyBorder="1"/>
    <xf numFmtId="0" fontId="30" fillId="6" borderId="0" xfId="0" applyFont="1" applyFill="1" applyBorder="1"/>
    <xf numFmtId="0" fontId="23" fillId="4" borderId="0" xfId="0" applyFont="1" applyFill="1" applyAlignment="1">
      <alignment horizontal="center" vertical="center" wrapText="1"/>
    </xf>
    <xf numFmtId="0" fontId="13" fillId="8" borderId="0" xfId="0" applyFont="1" applyFill="1" applyBorder="1" applyAlignment="1">
      <alignment horizontal="center" vertical="center"/>
    </xf>
    <xf numFmtId="0" fontId="8" fillId="8" borderId="0" xfId="0" applyFont="1" applyFill="1" applyBorder="1" applyAlignment="1">
      <alignment vertical="center"/>
    </xf>
    <xf numFmtId="3" fontId="13" fillId="8" borderId="0" xfId="0" applyNumberFormat="1" applyFont="1" applyFill="1" applyBorder="1" applyAlignment="1">
      <alignment vertical="center"/>
    </xf>
    <xf numFmtId="3" fontId="8" fillId="8" borderId="0" xfId="0" applyNumberFormat="1" applyFont="1" applyFill="1" applyBorder="1" applyAlignment="1">
      <alignment vertical="center"/>
    </xf>
    <xf numFmtId="164" fontId="13" fillId="8" borderId="0" xfId="0" applyNumberFormat="1" applyFont="1" applyFill="1" applyBorder="1" applyAlignment="1">
      <alignment horizontal="center" vertical="center"/>
    </xf>
    <xf numFmtId="3" fontId="8" fillId="8" borderId="0" xfId="0" applyNumberFormat="1" applyFont="1" applyFill="1" applyBorder="1" applyAlignment="1">
      <alignment horizontal="center" vertical="center"/>
    </xf>
    <xf numFmtId="164" fontId="8" fillId="8" borderId="0" xfId="0" applyNumberFormat="1" applyFont="1" applyFill="1" applyBorder="1" applyAlignment="1">
      <alignment horizontal="center" vertical="center"/>
    </xf>
    <xf numFmtId="0" fontId="8" fillId="6" borderId="0" xfId="0" applyFont="1" applyFill="1" applyBorder="1" applyAlignment="1">
      <alignment vertical="center"/>
    </xf>
    <xf numFmtId="0" fontId="13" fillId="2" borderId="0" xfId="0" applyFont="1" applyFill="1" applyBorder="1"/>
    <xf numFmtId="3" fontId="8" fillId="2" borderId="0" xfId="0" applyNumberFormat="1" applyFont="1" applyFill="1" applyBorder="1" applyAlignment="1"/>
    <xf numFmtId="164" fontId="8" fillId="2" borderId="0" xfId="0" applyNumberFormat="1" applyFont="1" applyFill="1" applyBorder="1" applyAlignment="1">
      <alignment horizontal="center"/>
    </xf>
    <xf numFmtId="3" fontId="8" fillId="2" borderId="0" xfId="0" applyNumberFormat="1" applyFont="1" applyFill="1" applyBorder="1" applyAlignment="1">
      <alignment horizontal="center"/>
    </xf>
    <xf numFmtId="3" fontId="8" fillId="0" borderId="0" xfId="0" applyNumberFormat="1" applyFont="1" applyBorder="1"/>
    <xf numFmtId="0" fontId="31" fillId="0" borderId="0" xfId="0" applyFont="1" applyBorder="1"/>
    <xf numFmtId="4" fontId="11" fillId="0" borderId="0" xfId="0" applyNumberFormat="1" applyFont="1"/>
    <xf numFmtId="3" fontId="13" fillId="8" borderId="0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/>
    </xf>
    <xf numFmtId="0" fontId="31" fillId="2" borderId="0" xfId="0" applyFont="1" applyFill="1" applyBorder="1"/>
    <xf numFmtId="0" fontId="31" fillId="3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31" fillId="2" borderId="0" xfId="0" applyFont="1" applyFill="1"/>
    <xf numFmtId="0" fontId="31" fillId="2" borderId="0" xfId="0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center" vertical="center" wrapText="1"/>
    </xf>
    <xf numFmtId="0" fontId="31" fillId="3" borderId="0" xfId="0" applyFont="1" applyFill="1" applyBorder="1" applyAlignment="1">
      <alignment horizontal="center" wrapText="1"/>
    </xf>
    <xf numFmtId="0" fontId="31" fillId="2" borderId="0" xfId="0" applyFont="1" applyFill="1" applyBorder="1" applyAlignment="1">
      <alignment horizontal="center" wrapText="1"/>
    </xf>
    <xf numFmtId="17" fontId="23" fillId="4" borderId="0" xfId="0" applyNumberFormat="1" applyFont="1" applyFill="1" applyBorder="1" applyAlignment="1">
      <alignment horizontal="center" vertical="center" wrapText="1"/>
    </xf>
    <xf numFmtId="164" fontId="8" fillId="3" borderId="0" xfId="0" applyNumberFormat="1" applyFont="1" applyFill="1" applyBorder="1"/>
    <xf numFmtId="0" fontId="8" fillId="9" borderId="0" xfId="0" applyFont="1" applyFill="1" applyBorder="1" applyAlignment="1">
      <alignment vertical="center"/>
    </xf>
    <xf numFmtId="0" fontId="8" fillId="10" borderId="0" xfId="0" applyFont="1" applyFill="1" applyBorder="1"/>
    <xf numFmtId="3" fontId="8" fillId="10" borderId="0" xfId="0" applyNumberFormat="1" applyFont="1" applyFill="1" applyBorder="1" applyAlignment="1">
      <alignment horizontal="right" vertical="center" wrapText="1"/>
    </xf>
    <xf numFmtId="1" fontId="8" fillId="10" borderId="0" xfId="0" applyNumberFormat="1" applyFont="1" applyFill="1" applyBorder="1" applyAlignment="1">
      <alignment horizontal="center" vertical="center" wrapText="1"/>
    </xf>
    <xf numFmtId="165" fontId="8" fillId="10" borderId="0" xfId="0" applyNumberFormat="1" applyFont="1" applyFill="1" applyBorder="1" applyAlignment="1">
      <alignment horizontal="center" vertical="center" wrapText="1"/>
    </xf>
    <xf numFmtId="3" fontId="8" fillId="11" borderId="0" xfId="0" applyNumberFormat="1" applyFont="1" applyFill="1" applyBorder="1" applyAlignment="1">
      <alignment horizontal="right" vertical="center" wrapText="1"/>
    </xf>
    <xf numFmtId="1" fontId="8" fillId="2" borderId="0" xfId="0" applyNumberFormat="1" applyFont="1" applyFill="1" applyBorder="1" applyAlignment="1">
      <alignment horizontal="center"/>
    </xf>
    <xf numFmtId="165" fontId="8" fillId="2" borderId="0" xfId="0" applyNumberFormat="1" applyFont="1" applyFill="1" applyBorder="1" applyAlignment="1">
      <alignment horizontal="center"/>
    </xf>
    <xf numFmtId="0" fontId="8" fillId="0" borderId="0" xfId="2" applyFont="1" applyBorder="1"/>
    <xf numFmtId="165" fontId="8" fillId="0" borderId="0" xfId="0" applyNumberFormat="1" applyFont="1"/>
    <xf numFmtId="2" fontId="8" fillId="9" borderId="0" xfId="0" applyNumberFormat="1" applyFont="1" applyFill="1" applyBorder="1" applyAlignment="1">
      <alignment vertical="center"/>
    </xf>
    <xf numFmtId="0" fontId="8" fillId="9" borderId="0" xfId="0" applyFont="1" applyFill="1" applyBorder="1"/>
    <xf numFmtId="0" fontId="8" fillId="3" borderId="0" xfId="0" applyFont="1" applyFill="1" applyBorder="1"/>
    <xf numFmtId="2" fontId="13" fillId="9" borderId="0" xfId="0" applyNumberFormat="1" applyFont="1" applyFill="1" applyBorder="1" applyAlignment="1">
      <alignment vertical="center"/>
    </xf>
    <xf numFmtId="0" fontId="8" fillId="6" borderId="0" xfId="0" quotePrefix="1" applyFont="1" applyFill="1" applyBorder="1"/>
    <xf numFmtId="0" fontId="8" fillId="0" borderId="0" xfId="0" quotePrefix="1" applyFont="1" applyFill="1" applyBorder="1"/>
    <xf numFmtId="0" fontId="23" fillId="4" borderId="0" xfId="0" applyFont="1" applyFill="1" applyBorder="1" applyAlignment="1">
      <alignment horizontal="center" vertical="center" wrapText="1"/>
    </xf>
    <xf numFmtId="0" fontId="23" fillId="4" borderId="0" xfId="0" applyFont="1" applyFill="1" applyBorder="1" applyAlignment="1">
      <alignment horizontal="center" vertical="center"/>
    </xf>
    <xf numFmtId="0" fontId="12" fillId="0" borderId="0" xfId="1" applyFont="1" applyAlignment="1" applyProtection="1">
      <alignment horizontal="center"/>
    </xf>
    <xf numFmtId="0" fontId="28" fillId="5" borderId="0" xfId="0" applyNumberFormat="1" applyFont="1" applyFill="1" applyBorder="1" applyAlignment="1">
      <alignment horizontal="center"/>
    </xf>
    <xf numFmtId="0" fontId="28" fillId="5" borderId="0" xfId="0" applyFont="1" applyFill="1" applyAlignment="1">
      <alignment horizontal="center"/>
    </xf>
    <xf numFmtId="0" fontId="22" fillId="4" borderId="0" xfId="0" applyFont="1" applyFill="1" applyBorder="1" applyAlignment="1">
      <alignment horizontal="center" vertical="center"/>
    </xf>
    <xf numFmtId="0" fontId="22" fillId="4" borderId="0" xfId="0" applyFont="1" applyFill="1" applyAlignment="1">
      <alignment horizontal="center" vertical="center"/>
    </xf>
    <xf numFmtId="0" fontId="22" fillId="4" borderId="0" xfId="0" applyFont="1" applyFill="1" applyBorder="1" applyAlignment="1">
      <alignment horizontal="center" vertical="center" wrapText="1"/>
    </xf>
    <xf numFmtId="0" fontId="22" fillId="8" borderId="0" xfId="0" applyFont="1" applyFill="1" applyBorder="1" applyAlignment="1">
      <alignment horizontal="center" vertical="center" textRotation="90"/>
    </xf>
    <xf numFmtId="0" fontId="23" fillId="8" borderId="0" xfId="0" applyFont="1" applyFill="1" applyBorder="1" applyAlignment="1">
      <alignment horizontal="center" vertical="center" wrapText="1"/>
    </xf>
    <xf numFmtId="0" fontId="23" fillId="4" borderId="0" xfId="0" applyFont="1" applyFill="1" applyAlignment="1">
      <alignment horizontal="center" vertical="center"/>
    </xf>
    <xf numFmtId="0" fontId="23" fillId="4" borderId="0" xfId="0" applyFont="1" applyFill="1" applyAlignment="1">
      <alignment horizontal="center" vertical="center" wrapText="1"/>
    </xf>
    <xf numFmtId="0" fontId="24" fillId="4" borderId="3" xfId="0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3" fontId="24" fillId="4" borderId="6" xfId="0" applyNumberFormat="1" applyFont="1" applyFill="1" applyBorder="1" applyAlignment="1">
      <alignment horizontal="center"/>
    </xf>
    <xf numFmtId="3" fontId="24" fillId="4" borderId="9" xfId="0" applyNumberFormat="1" applyFont="1" applyFill="1" applyBorder="1" applyAlignment="1">
      <alignment horizontal="center"/>
    </xf>
    <xf numFmtId="3" fontId="24" fillId="4" borderId="10" xfId="0" applyNumberFormat="1" applyFont="1" applyFill="1" applyBorder="1" applyAlignment="1">
      <alignment horizontal="center"/>
    </xf>
    <xf numFmtId="0" fontId="10" fillId="0" borderId="2" xfId="0" applyFont="1" applyBorder="1" applyAlignment="1">
      <alignment horizontal="center" vertical="center"/>
    </xf>
    <xf numFmtId="3" fontId="24" fillId="4" borderId="7" xfId="0" applyNumberFormat="1" applyFont="1" applyFill="1" applyBorder="1" applyAlignment="1">
      <alignment horizontal="center"/>
    </xf>
    <xf numFmtId="3" fontId="24" fillId="4" borderId="8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center"/>
    </xf>
    <xf numFmtId="17" fontId="23" fillId="4" borderId="0" xfId="0" applyNumberFormat="1" applyFont="1" applyFill="1" applyAlignment="1">
      <alignment horizontal="center" vertical="center" wrapText="1"/>
    </xf>
    <xf numFmtId="0" fontId="18" fillId="0" borderId="0" xfId="0" applyFont="1" applyAlignment="1">
      <alignment wrapText="1"/>
    </xf>
    <xf numFmtId="0" fontId="26" fillId="4" borderId="6" xfId="0" applyFont="1" applyFill="1" applyBorder="1" applyAlignment="1">
      <alignment horizontal="center" vertical="center"/>
    </xf>
    <xf numFmtId="0" fontId="26" fillId="4" borderId="9" xfId="0" applyFont="1" applyFill="1" applyBorder="1" applyAlignment="1">
      <alignment horizontal="center" vertical="center"/>
    </xf>
    <xf numFmtId="0" fontId="26" fillId="4" borderId="10" xfId="0" applyFont="1" applyFill="1" applyBorder="1" applyAlignment="1">
      <alignment horizontal="center" vertical="center"/>
    </xf>
    <xf numFmtId="0" fontId="25" fillId="4" borderId="3" xfId="0" applyFont="1" applyFill="1" applyBorder="1" applyAlignment="1">
      <alignment horizontal="center" vertical="center"/>
    </xf>
    <xf numFmtId="0" fontId="25" fillId="4" borderId="4" xfId="0" applyFont="1" applyFill="1" applyBorder="1" applyAlignment="1">
      <alignment horizontal="center" vertical="center"/>
    </xf>
    <xf numFmtId="3" fontId="25" fillId="4" borderId="6" xfId="0" applyNumberFormat="1" applyFont="1" applyFill="1" applyBorder="1" applyAlignment="1">
      <alignment horizontal="center"/>
    </xf>
    <xf numFmtId="3" fontId="25" fillId="4" borderId="9" xfId="0" applyNumberFormat="1" applyFont="1" applyFill="1" applyBorder="1" applyAlignment="1">
      <alignment horizontal="center"/>
    </xf>
    <xf numFmtId="3" fontId="25" fillId="4" borderId="10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9" fillId="2" borderId="0" xfId="0" applyNumberFormat="1" applyFont="1" applyFill="1" applyAlignment="1">
      <alignment horizontal="center" vertical="center"/>
    </xf>
    <xf numFmtId="0" fontId="26" fillId="4" borderId="11" xfId="0" applyNumberFormat="1" applyFont="1" applyFill="1" applyBorder="1" applyAlignment="1">
      <alignment horizontal="center" vertical="center"/>
    </xf>
    <xf numFmtId="0" fontId="26" fillId="4" borderId="12" xfId="0" applyNumberFormat="1" applyFont="1" applyFill="1" applyBorder="1" applyAlignment="1">
      <alignment horizontal="center" vertical="center"/>
    </xf>
    <xf numFmtId="0" fontId="26" fillId="4" borderId="13" xfId="0" applyNumberFormat="1" applyFont="1" applyFill="1" applyBorder="1" applyAlignment="1">
      <alignment horizontal="center" vertical="center"/>
    </xf>
    <xf numFmtId="0" fontId="26" fillId="4" borderId="14" xfId="0" applyNumberFormat="1" applyFont="1" applyFill="1" applyBorder="1" applyAlignment="1">
      <alignment horizontal="center" vertical="center"/>
    </xf>
    <xf numFmtId="0" fontId="26" fillId="4" borderId="15" xfId="0" applyNumberFormat="1" applyFont="1" applyFill="1" applyBorder="1" applyAlignment="1">
      <alignment horizontal="center" vertical="center"/>
    </xf>
    <xf numFmtId="0" fontId="26" fillId="4" borderId="16" xfId="0" applyNumberFormat="1" applyFont="1" applyFill="1" applyBorder="1" applyAlignment="1">
      <alignment horizontal="center" vertical="center"/>
    </xf>
    <xf numFmtId="0" fontId="26" fillId="4" borderId="14" xfId="0" quotePrefix="1" applyNumberFormat="1" applyFont="1" applyFill="1" applyBorder="1" applyAlignment="1">
      <alignment horizontal="center" vertical="center" wrapText="1"/>
    </xf>
    <xf numFmtId="0" fontId="26" fillId="4" borderId="16" xfId="0" quotePrefix="1" applyNumberFormat="1" applyFont="1" applyFill="1" applyBorder="1" applyAlignment="1">
      <alignment horizontal="center" vertical="center" wrapText="1"/>
    </xf>
    <xf numFmtId="0" fontId="9" fillId="2" borderId="0" xfId="0" applyNumberFormat="1" applyFont="1" applyFill="1" applyAlignment="1">
      <alignment horizontal="center"/>
    </xf>
    <xf numFmtId="0" fontId="26" fillId="4" borderId="5" xfId="0" applyNumberFormat="1" applyFont="1" applyFill="1" applyBorder="1" applyAlignment="1">
      <alignment horizontal="center" vertical="center" wrapText="1"/>
    </xf>
    <xf numFmtId="0" fontId="26" fillId="4" borderId="14" xfId="0" quotePrefix="1" applyNumberFormat="1" applyFont="1" applyFill="1" applyBorder="1" applyAlignment="1">
      <alignment horizontal="center" vertical="center"/>
    </xf>
    <xf numFmtId="0" fontId="26" fillId="4" borderId="16" xfId="0" quotePrefix="1" applyNumberFormat="1" applyFont="1" applyFill="1" applyBorder="1" applyAlignment="1">
      <alignment horizontal="center" vertical="center"/>
    </xf>
    <xf numFmtId="0" fontId="3" fillId="0" borderId="0" xfId="1" applyAlignment="1" applyProtection="1">
      <alignment horizontal="center"/>
    </xf>
    <xf numFmtId="0" fontId="27" fillId="4" borderId="6" xfId="0" applyFont="1" applyFill="1" applyBorder="1" applyAlignment="1">
      <alignment horizontal="center" vertical="center"/>
    </xf>
    <xf numFmtId="0" fontId="27" fillId="4" borderId="9" xfId="0" applyFont="1" applyFill="1" applyBorder="1" applyAlignment="1">
      <alignment horizontal="center" vertical="center"/>
    </xf>
    <xf numFmtId="0" fontId="27" fillId="4" borderId="10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/>
    <cellStyle name="Normal_marco_1digito" xfId="2"/>
    <cellStyle name="Normal_Sheet3" xfId="3"/>
  </cellStyles>
  <dxfs count="0"/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67166592"/>
        <c:axId val="67168128"/>
      </c:barChart>
      <c:catAx>
        <c:axId val="6716659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7168128"/>
        <c:crosses val="autoZero"/>
        <c:auto val="1"/>
        <c:lblAlgn val="ctr"/>
        <c:lblOffset val="100"/>
        <c:tickLblSkip val="1"/>
        <c:tickMarkSkip val="1"/>
      </c:catAx>
      <c:valAx>
        <c:axId val="6716812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716659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82866560"/>
        <c:axId val="82868096"/>
      </c:barChart>
      <c:catAx>
        <c:axId val="828665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868096"/>
        <c:crosses val="autoZero"/>
        <c:auto val="1"/>
        <c:lblAlgn val="ctr"/>
        <c:lblOffset val="100"/>
        <c:tickLblSkip val="1"/>
        <c:tickMarkSkip val="1"/>
      </c:catAx>
      <c:valAx>
        <c:axId val="8286809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86656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83298944"/>
        <c:axId val="83304832"/>
      </c:barChart>
      <c:catAx>
        <c:axId val="8329894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304832"/>
        <c:crosses val="autoZero"/>
        <c:auto val="1"/>
        <c:lblAlgn val="ctr"/>
        <c:lblOffset val="100"/>
        <c:tickLblSkip val="1"/>
        <c:tickMarkSkip val="1"/>
      </c:catAx>
      <c:valAx>
        <c:axId val="8330483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29894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83362560"/>
        <c:axId val="83364096"/>
      </c:barChart>
      <c:catAx>
        <c:axId val="833625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364096"/>
        <c:crosses val="autoZero"/>
        <c:auto val="1"/>
        <c:lblAlgn val="ctr"/>
        <c:lblOffset val="100"/>
        <c:tickLblSkip val="1"/>
        <c:tickMarkSkip val="1"/>
      </c:catAx>
      <c:valAx>
        <c:axId val="8336409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36256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</c:ser>
        <c:axId val="83377152"/>
        <c:axId val="83395328"/>
      </c:barChart>
      <c:catAx>
        <c:axId val="8337715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395328"/>
        <c:crosses val="autoZero"/>
        <c:auto val="1"/>
        <c:lblAlgn val="ctr"/>
        <c:lblOffset val="100"/>
        <c:tickLblSkip val="1"/>
        <c:tickMarkSkip val="1"/>
      </c:catAx>
      <c:valAx>
        <c:axId val="8339532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37715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</c:ser>
        <c:axId val="83432576"/>
        <c:axId val="83434112"/>
      </c:barChart>
      <c:catAx>
        <c:axId val="8343257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434112"/>
        <c:crosses val="autoZero"/>
        <c:auto val="1"/>
        <c:lblAlgn val="ctr"/>
        <c:lblOffset val="100"/>
        <c:tickLblSkip val="1"/>
        <c:tickMarkSkip val="1"/>
      </c:catAx>
      <c:valAx>
        <c:axId val="8343411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4325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3455360"/>
        <c:axId val="83473536"/>
      </c:barChart>
      <c:catAx>
        <c:axId val="834553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473536"/>
        <c:crosses val="autoZero"/>
        <c:auto val="1"/>
        <c:lblAlgn val="ctr"/>
        <c:lblOffset val="100"/>
        <c:tickLblSkip val="1"/>
        <c:tickMarkSkip val="1"/>
      </c:catAx>
      <c:valAx>
        <c:axId val="8347353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455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3727872"/>
        <c:axId val="83729408"/>
      </c:barChart>
      <c:catAx>
        <c:axId val="8372787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29408"/>
        <c:crosses val="autoZero"/>
        <c:auto val="1"/>
        <c:lblAlgn val="ctr"/>
        <c:lblOffset val="100"/>
        <c:tickLblSkip val="1"/>
        <c:tickMarkSkip val="1"/>
      </c:catAx>
      <c:valAx>
        <c:axId val="8372940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2787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4025344"/>
        <c:axId val="84026880"/>
      </c:barChart>
      <c:catAx>
        <c:axId val="8402534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026880"/>
        <c:crosses val="autoZero"/>
        <c:auto val="1"/>
        <c:lblAlgn val="ctr"/>
        <c:lblOffset val="100"/>
        <c:tickLblSkip val="1"/>
        <c:tickMarkSkip val="1"/>
      </c:catAx>
      <c:valAx>
        <c:axId val="8402688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02534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4055936"/>
        <c:axId val="84057472"/>
      </c:barChart>
      <c:catAx>
        <c:axId val="8405593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057472"/>
        <c:crosses val="autoZero"/>
        <c:auto val="1"/>
        <c:lblAlgn val="ctr"/>
        <c:lblOffset val="100"/>
        <c:tickLblSkip val="1"/>
        <c:tickMarkSkip val="1"/>
      </c:catAx>
      <c:valAx>
        <c:axId val="8405747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05593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83661184"/>
        <c:axId val="83662720"/>
      </c:barChart>
      <c:catAx>
        <c:axId val="8366118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62720"/>
        <c:crosses val="autoZero"/>
        <c:auto val="1"/>
        <c:lblAlgn val="ctr"/>
        <c:lblOffset val="100"/>
        <c:tickLblSkip val="1"/>
        <c:tickMarkSkip val="1"/>
      </c:catAx>
      <c:valAx>
        <c:axId val="8366272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611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1242752"/>
        <c:axId val="81269120"/>
      </c:barChart>
      <c:catAx>
        <c:axId val="8124275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269120"/>
        <c:crosses val="autoZero"/>
        <c:auto val="1"/>
        <c:lblAlgn val="ctr"/>
        <c:lblOffset val="100"/>
        <c:tickLblSkip val="1"/>
        <c:tickMarkSkip val="1"/>
      </c:catAx>
      <c:valAx>
        <c:axId val="8126912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24275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84060416"/>
        <c:axId val="84185088"/>
      </c:barChart>
      <c:catAx>
        <c:axId val="8406041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5088"/>
        <c:crosses val="autoZero"/>
        <c:auto val="1"/>
        <c:lblAlgn val="ctr"/>
        <c:lblOffset val="100"/>
        <c:tickLblSkip val="1"/>
        <c:tickMarkSkip val="1"/>
      </c:catAx>
      <c:valAx>
        <c:axId val="8418508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06041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4202240"/>
        <c:axId val="84203776"/>
      </c:barChart>
      <c:catAx>
        <c:axId val="842022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3776"/>
        <c:crosses val="autoZero"/>
        <c:auto val="1"/>
        <c:lblAlgn val="ctr"/>
        <c:lblOffset val="100"/>
        <c:tickLblSkip val="1"/>
        <c:tickMarkSkip val="1"/>
      </c:catAx>
      <c:valAx>
        <c:axId val="8420377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224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4126336"/>
        <c:axId val="84136320"/>
      </c:barChart>
      <c:catAx>
        <c:axId val="8412633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6320"/>
        <c:crosses val="autoZero"/>
        <c:auto val="1"/>
        <c:lblAlgn val="ctr"/>
        <c:lblOffset val="100"/>
        <c:tickLblSkip val="1"/>
        <c:tickMarkSkip val="1"/>
      </c:catAx>
      <c:valAx>
        <c:axId val="8413632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2633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7229568"/>
        <c:axId val="87231104"/>
      </c:barChart>
      <c:catAx>
        <c:axId val="8722956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231104"/>
        <c:crosses val="autoZero"/>
        <c:auto val="1"/>
        <c:lblAlgn val="ctr"/>
        <c:lblOffset val="100"/>
        <c:tickLblSkip val="1"/>
        <c:tickMarkSkip val="1"/>
      </c:catAx>
      <c:valAx>
        <c:axId val="8723110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229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7264256"/>
        <c:axId val="87286528"/>
      </c:barChart>
      <c:catAx>
        <c:axId val="8726425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286528"/>
        <c:crosses val="autoZero"/>
        <c:auto val="1"/>
        <c:lblAlgn val="ctr"/>
        <c:lblOffset val="100"/>
        <c:tickLblSkip val="1"/>
        <c:tickMarkSkip val="1"/>
      </c:catAx>
      <c:valAx>
        <c:axId val="8728652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264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86939136"/>
        <c:axId val="86940672"/>
      </c:barChart>
      <c:catAx>
        <c:axId val="8693913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6940672"/>
        <c:crosses val="autoZero"/>
        <c:auto val="1"/>
        <c:lblAlgn val="ctr"/>
        <c:lblOffset val="100"/>
        <c:tickLblSkip val="1"/>
        <c:tickMarkSkip val="1"/>
      </c:catAx>
      <c:valAx>
        <c:axId val="8694067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693913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86965632"/>
        <c:axId val="87368832"/>
      </c:barChart>
      <c:catAx>
        <c:axId val="8696563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368832"/>
        <c:crosses val="autoZero"/>
        <c:auto val="1"/>
        <c:lblAlgn val="ctr"/>
        <c:lblOffset val="100"/>
        <c:tickLblSkip val="1"/>
        <c:tickMarkSkip val="1"/>
      </c:catAx>
      <c:valAx>
        <c:axId val="8736883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696563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1298560"/>
        <c:axId val="81300096"/>
      </c:barChart>
      <c:catAx>
        <c:axId val="812985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300096"/>
        <c:crosses val="autoZero"/>
        <c:auto val="1"/>
        <c:lblAlgn val="ctr"/>
        <c:lblOffset val="100"/>
        <c:tickLblSkip val="1"/>
        <c:tickMarkSkip val="1"/>
      </c:catAx>
      <c:valAx>
        <c:axId val="8130009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2985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1239040"/>
        <c:axId val="82531072"/>
      </c:barChart>
      <c:catAx>
        <c:axId val="812390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31072"/>
        <c:crosses val="autoZero"/>
        <c:auto val="1"/>
        <c:lblAlgn val="ctr"/>
        <c:lblOffset val="100"/>
        <c:tickLblSkip val="1"/>
        <c:tickMarkSkip val="1"/>
      </c:catAx>
      <c:valAx>
        <c:axId val="8253107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23904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1729024"/>
        <c:axId val="81730560"/>
      </c:barChart>
      <c:catAx>
        <c:axId val="8172902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730560"/>
        <c:crosses val="autoZero"/>
        <c:auto val="1"/>
        <c:lblAlgn val="ctr"/>
        <c:lblOffset val="100"/>
        <c:tickLblSkip val="1"/>
        <c:tickMarkSkip val="1"/>
      </c:catAx>
      <c:valAx>
        <c:axId val="8173056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72902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1772544"/>
        <c:axId val="81774080"/>
      </c:barChart>
      <c:catAx>
        <c:axId val="8177254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774080"/>
        <c:crosses val="autoZero"/>
        <c:auto val="1"/>
        <c:lblAlgn val="ctr"/>
        <c:lblOffset val="100"/>
        <c:tickLblSkip val="1"/>
        <c:tickMarkSkip val="1"/>
      </c:catAx>
      <c:valAx>
        <c:axId val="8177408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77254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3171584"/>
        <c:axId val="83181568"/>
      </c:barChart>
      <c:catAx>
        <c:axId val="8317158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181568"/>
        <c:crosses val="autoZero"/>
        <c:auto val="1"/>
        <c:lblAlgn val="ctr"/>
        <c:lblOffset val="100"/>
        <c:tickLblSkip val="1"/>
        <c:tickMarkSkip val="1"/>
      </c:catAx>
      <c:valAx>
        <c:axId val="8318156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1715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3239296"/>
        <c:axId val="83240832"/>
      </c:barChart>
      <c:catAx>
        <c:axId val="832392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240832"/>
        <c:crosses val="autoZero"/>
        <c:auto val="1"/>
        <c:lblAlgn val="ctr"/>
        <c:lblOffset val="100"/>
        <c:tickLblSkip val="1"/>
        <c:tickMarkSkip val="1"/>
      </c:catAx>
      <c:valAx>
        <c:axId val="8324083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2392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83261696"/>
        <c:axId val="83275776"/>
      </c:barChart>
      <c:catAx>
        <c:axId val="832616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275776"/>
        <c:crosses val="autoZero"/>
        <c:auto val="1"/>
        <c:lblAlgn val="ctr"/>
        <c:lblOffset val="100"/>
        <c:tickLblSkip val="1"/>
        <c:tickMarkSkip val="1"/>
      </c:catAx>
      <c:valAx>
        <c:axId val="8327577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26169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36"/>
  <sheetViews>
    <sheetView showGridLines="0" showRowColHeaders="0" tabSelected="1" zoomScale="90" zoomScaleNormal="90" workbookViewId="0"/>
  </sheetViews>
  <sheetFormatPr defaultRowHeight="12.75"/>
  <cols>
    <col min="1" max="1" width="114.5703125" customWidth="1"/>
  </cols>
  <sheetData>
    <row r="1" spans="1:1">
      <c r="A1" s="82" t="s">
        <v>0</v>
      </c>
    </row>
    <row r="2" spans="1:1" ht="3.6" customHeight="1">
      <c r="A2" s="83"/>
    </row>
    <row r="3" spans="1:1" s="2" customFormat="1" ht="6" customHeight="1">
      <c r="A3" s="9"/>
    </row>
    <row r="4" spans="1:1" s="2" customFormat="1" ht="12.75" customHeight="1">
      <c r="A4" s="84" t="s">
        <v>311</v>
      </c>
    </row>
    <row r="5" spans="1:1" s="2" customFormat="1" ht="3.6" customHeight="1">
      <c r="A5" s="85"/>
    </row>
    <row r="6" spans="1:1" s="2" customFormat="1" ht="6" customHeight="1">
      <c r="A6" s="10"/>
    </row>
    <row r="7" spans="1:1" s="2" customFormat="1" ht="18" customHeight="1">
      <c r="A7" s="86" t="s">
        <v>436</v>
      </c>
    </row>
    <row r="8" spans="1:1" s="2" customFormat="1" ht="18" customHeight="1">
      <c r="A8" s="86" t="s">
        <v>412</v>
      </c>
    </row>
    <row r="9" spans="1:1" s="2" customFormat="1" ht="18" customHeight="1">
      <c r="A9" s="1" t="s">
        <v>460</v>
      </c>
    </row>
    <row r="10" spans="1:1" s="2" customFormat="1" ht="18" customHeight="1">
      <c r="A10" s="86" t="s">
        <v>413</v>
      </c>
    </row>
    <row r="11" spans="1:1" s="2" customFormat="1" ht="18" customHeight="1">
      <c r="A11" s="1" t="s">
        <v>461</v>
      </c>
    </row>
    <row r="12" spans="1:1" s="2" customFormat="1" ht="18" customHeight="1">
      <c r="A12" s="1" t="s">
        <v>462</v>
      </c>
    </row>
    <row r="13" spans="1:1" s="2" customFormat="1" ht="18" customHeight="1">
      <c r="A13" s="86" t="s">
        <v>414</v>
      </c>
    </row>
    <row r="14" spans="1:1" s="2" customFormat="1" ht="18" customHeight="1">
      <c r="A14" s="1" t="s">
        <v>463</v>
      </c>
    </row>
    <row r="15" spans="1:1" s="2" customFormat="1" ht="18" customHeight="1">
      <c r="A15" s="86" t="s">
        <v>415</v>
      </c>
    </row>
    <row r="16" spans="1:1" s="2" customFormat="1" ht="18" customHeight="1">
      <c r="A16" s="1" t="s">
        <v>464</v>
      </c>
    </row>
    <row r="17" spans="1:1" s="2" customFormat="1" ht="18" customHeight="1">
      <c r="A17" s="86" t="s">
        <v>416</v>
      </c>
    </row>
    <row r="18" spans="1:1" s="2" customFormat="1" ht="18" customHeight="1">
      <c r="A18" s="86" t="s">
        <v>417</v>
      </c>
    </row>
    <row r="19" spans="1:1" s="2" customFormat="1" ht="18" customHeight="1">
      <c r="A19" s="86" t="s">
        <v>418</v>
      </c>
    </row>
    <row r="20" spans="1:1" s="2" customFormat="1" ht="18" customHeight="1">
      <c r="A20" s="86" t="s">
        <v>419</v>
      </c>
    </row>
    <row r="21" spans="1:1" s="2" customFormat="1" ht="3.6" customHeight="1">
      <c r="A21"/>
    </row>
    <row r="22" spans="1:1" ht="12.75" customHeight="1">
      <c r="A22" s="84" t="s">
        <v>420</v>
      </c>
    </row>
    <row r="23" spans="1:1" ht="3.6" customHeight="1">
      <c r="A23" s="85"/>
    </row>
    <row r="24" spans="1:1" ht="6" customHeight="1">
      <c r="A24" s="10"/>
    </row>
    <row r="25" spans="1:1" ht="18" customHeight="1">
      <c r="A25" s="1" t="s">
        <v>429</v>
      </c>
    </row>
    <row r="26" spans="1:1" ht="18" customHeight="1">
      <c r="A26" s="1" t="s">
        <v>421</v>
      </c>
    </row>
    <row r="27" spans="1:1" ht="18" customHeight="1">
      <c r="A27" s="1" t="s">
        <v>422</v>
      </c>
    </row>
    <row r="28" spans="1:1" ht="18" customHeight="1">
      <c r="A28" s="1" t="s">
        <v>423</v>
      </c>
    </row>
    <row r="29" spans="1:1" ht="18" customHeight="1">
      <c r="A29" s="1" t="s">
        <v>424</v>
      </c>
    </row>
    <row r="30" spans="1:1" ht="18" customHeight="1">
      <c r="A30" s="1" t="s">
        <v>425</v>
      </c>
    </row>
    <row r="31" spans="1:1" ht="18" customHeight="1">
      <c r="A31" s="1" t="s">
        <v>426</v>
      </c>
    </row>
    <row r="32" spans="1:1" ht="18" customHeight="1">
      <c r="A32" s="1" t="s">
        <v>427</v>
      </c>
    </row>
    <row r="33" spans="1:1" ht="18" customHeight="1"/>
    <row r="34" spans="1:1" ht="18" customHeight="1">
      <c r="A34" s="1" t="s">
        <v>1</v>
      </c>
    </row>
    <row r="35" spans="1:1" ht="18" customHeight="1"/>
    <row r="36" spans="1:1" ht="18" customHeight="1"/>
  </sheetData>
  <phoneticPr fontId="0" type="noConversion"/>
  <hyperlinks>
    <hyperlink ref="A13" location="Q002_ENT_PAISES!A2" display="Q002_ENT_PAISES - ENTRADA COMÉRCIO INTERNACIONAL POR PAÍSES"/>
    <hyperlink ref="A15" location="Q003_SAI_PAISES!A2" display="Q003_SAI_PAISES - SAÍDA COMÉRCIO INTERNACIONAL POR PAÍSES"/>
    <hyperlink ref="A17" location="Q004_ENT_CGCE!A2" display="Q004_ENT_CGCE - ENTRADA - COMÉRCIO INTERNACIONAL POR CGCE"/>
    <hyperlink ref="A18" location="Q005_SAI_CGCE!A2" display="Q005_SAI_CGCE - SAÍDA - COMÉRCIO INTERNACIONAL POR CGCE"/>
    <hyperlink ref="A19" location="Q006_ENT_CAP!A2" display="Q006_ENT_CAP - ENTRADA - COMÉRCIO INTERNACIONAL POR CAPÍTULOS DA NC"/>
    <hyperlink ref="A20" location="Q007_SAI_CAP!A2" display="Q007_SAI_CAP - SAÍDA - COMÉRCIO INTERNACIONAL POR CAPÍTULOS DA NC"/>
    <hyperlink ref="A25" location="Q008_IMP_EXP_GRP_PROD!A2" display="Q008_IMP_EXP_GRP_PROD - IMPORTAÇÃO E EXPORTAÇÃO POR GRUPOS DE PRODUTOS"/>
    <hyperlink ref="A26" location="Q009_ZN_ECON!A2" display="Q009_ZN_ECON - REPARTIÇÃO POR ZONAS ECONÓMICAS E PAÍSES DO COMÉRICO EXTRACOMUNITÁRIO - TOTAL DO PAÍS"/>
    <hyperlink ref="A27" location="Q010_IMP_PAISES!A2" display="Q010_IMP_PAISES -  IMPORTAÇÃO - COMÉRCIO EXTRACOMUNITÁRIO POR PAÍSES"/>
    <hyperlink ref="A29" location="Q012_IMP_CGCE!A2" display="Q012_IMP_CGCE -  IMPORTAÇÃO - COMÉRCIO EXTRACOMUNITÁRIO POR CGCE"/>
    <hyperlink ref="A31" location="Q014_IMP_CAP!A2" display="Q014_IMP_CAP -  IMPORTAÇÃO - COMÉRCIO EXTRACOMUNITÁRIO POR CAPITULOS DA NC"/>
    <hyperlink ref="A28" location="Q011_EXP_PAISES!A2" display="Q011_EXP_PAISES -  EXPORTAÇÃO - COMÉRCIO EXTRACOMUNITÁRIO POR PAÍSES"/>
    <hyperlink ref="A30" location="Q013_EXP_CGCE!A2" display="Q013_EXP_CGCE -  EXPORTAÇÃO - COMÉRCIO EXTRACOMUNITÁRIO POR CGCE"/>
    <hyperlink ref="A32" location="Q015_EXP_CAP!A2" display="Q015_EXP_CAP -  EXPORTAÇÃO - COMÉRCIO EXTRACOMUNITÁRIO POR CAPITULOS DA NC"/>
    <hyperlink ref="A7" location="Q001_RESUL_GLOBAIS!A2" display="Q001_RESUL_GLOBAIS - RESULTADOS GLOBAIS PRELIMINARES"/>
    <hyperlink ref="A8" location="Q001_1_ENT_MES!A2" display="Q001_1_ENT_MES - ENTRADA COMÉRCIO INTERNACIONAL POR MÊS"/>
    <hyperlink ref="A10" location="Q001_2_SAI_MES!A2" display="Q001_2_SAI_MES - SAÍDA COMÉRCIO INTERNACIONAL POR MÊS"/>
    <hyperlink ref="A9" location="Q001_3_IMP_RESULT_MES!A2" display="Q001_3_IMP_RESULT_MES - IMPORTAÇÕES COMÉRCIO INTERNACIONAL POR MÊS COM E SEM COMBUSTÍVEIS"/>
    <hyperlink ref="A11" location="Q001_3_EXP_RESULT_MES!A2" display="Q001_3_EXP_RESULT_MES - EXPORTAÇÕES COMÉRCIO INTERNACIONAL POR MÊS COM E SEM COMBUSTÍVEIS"/>
    <hyperlink ref="A12" location="Q001_4_SALDO!A2" display="Q001_4_SALDO - SALDO DA BALANÇA COMERCIAL COM E SEM COMBUSTÍVEIS"/>
    <hyperlink ref="A14" location="Q002_1_IMP_PRINC_PAISES!A2" display="Q002_1_IMP_PRINC_PAISES - IMPORTAÇÕES COMÉRCIO INTERNACIONAL POR PRINCIPAIS PAÍSES E ZONAS ECONÓMICAS"/>
    <hyperlink ref="A16" location="Q003_1_EXP_PRINC_PAISES!A2" display="Q003_1_EXP_PRINC_PAISES - EXPORTAÇÕES COMÉRCIO INTERNACIONAL POR PRINCIPAIS PAÍSES E ZONAS ECONÓMICAS"/>
    <hyperlink ref="A34" location="'Nomenclatura Combinada'!A2" display="Nomenclatura Combinada - Descritivo dos Capítulos da NC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S61"/>
  <sheetViews>
    <sheetView showGridLines="0" topLeftCell="A2" zoomScale="90" zoomScaleNormal="90" workbookViewId="0">
      <selection activeCell="A2" sqref="A2:P2"/>
    </sheetView>
  </sheetViews>
  <sheetFormatPr defaultRowHeight="9"/>
  <cols>
    <col min="1" max="1" width="6.85546875" style="19" customWidth="1"/>
    <col min="2" max="2" width="9.85546875" style="20" bestFit="1" customWidth="1"/>
    <col min="3" max="16" width="9.7109375" style="20" customWidth="1"/>
    <col min="17" max="16384" width="9.140625" style="20"/>
  </cols>
  <sheetData>
    <row r="1" spans="1:19" hidden="1"/>
    <row r="2" spans="1:19" ht="21" customHeight="1">
      <c r="A2" s="201" t="s">
        <v>401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189" t="s">
        <v>193</v>
      </c>
      <c r="R2" s="189"/>
    </row>
    <row r="3" spans="1:19" s="22" customFormat="1" ht="18" customHeight="1" thickBot="1">
      <c r="A3" s="205" t="s">
        <v>399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</row>
    <row r="4" spans="1:19" ht="23.25" customHeight="1" thickBot="1">
      <c r="A4" s="199" t="s">
        <v>163</v>
      </c>
      <c r="B4" s="199" t="s">
        <v>164</v>
      </c>
      <c r="C4" s="115" t="s">
        <v>165</v>
      </c>
      <c r="D4" s="115" t="s">
        <v>166</v>
      </c>
      <c r="E4" s="115" t="s">
        <v>167</v>
      </c>
      <c r="F4" s="115" t="s">
        <v>168</v>
      </c>
      <c r="G4" s="115" t="s">
        <v>169</v>
      </c>
      <c r="H4" s="115" t="s">
        <v>430</v>
      </c>
      <c r="I4" s="115" t="s">
        <v>170</v>
      </c>
      <c r="J4" s="115" t="s">
        <v>171</v>
      </c>
      <c r="K4" s="115" t="s">
        <v>172</v>
      </c>
      <c r="L4" s="115" t="s">
        <v>173</v>
      </c>
      <c r="M4" s="115" t="s">
        <v>174</v>
      </c>
      <c r="N4" s="115" t="s">
        <v>175</v>
      </c>
      <c r="O4" s="115" t="s">
        <v>176</v>
      </c>
      <c r="P4" s="115" t="s">
        <v>177</v>
      </c>
      <c r="Q4" s="115" t="s">
        <v>178</v>
      </c>
    </row>
    <row r="5" spans="1:19" ht="11.25" customHeight="1" thickBot="1">
      <c r="A5" s="200"/>
      <c r="B5" s="200"/>
      <c r="C5" s="202" t="s">
        <v>310</v>
      </c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  <c r="Q5" s="204"/>
    </row>
    <row r="6" spans="1:19">
      <c r="A6" s="19">
        <v>2018</v>
      </c>
      <c r="B6" s="20" t="s">
        <v>382</v>
      </c>
      <c r="C6" s="23">
        <v>554.57071499999995</v>
      </c>
      <c r="D6" s="23">
        <v>48.025416999999997</v>
      </c>
      <c r="E6" s="23">
        <v>145.09857199999999</v>
      </c>
      <c r="F6" s="23">
        <v>20.431628</v>
      </c>
      <c r="G6" s="23">
        <v>3.8631250000000001</v>
      </c>
      <c r="H6" s="23">
        <v>5.5606559999999998</v>
      </c>
      <c r="I6" s="23">
        <v>35.934232999999999</v>
      </c>
      <c r="J6" s="23">
        <v>25.678515000000001</v>
      </c>
      <c r="K6" s="23">
        <v>8.5308150000000005</v>
      </c>
      <c r="L6" s="23">
        <v>1167.1218590000001</v>
      </c>
      <c r="M6" s="23">
        <v>1.5996950000000001</v>
      </c>
      <c r="N6" s="23">
        <v>20.786183000000001</v>
      </c>
      <c r="O6" s="23">
        <v>636.26864</v>
      </c>
      <c r="P6" s="23">
        <v>13.690766999999999</v>
      </c>
      <c r="Q6" s="23">
        <v>24.74025</v>
      </c>
      <c r="R6" s="24"/>
      <c r="S6" s="24"/>
    </row>
    <row r="7" spans="1:19">
      <c r="B7" s="20" t="s">
        <v>383</v>
      </c>
      <c r="C7" s="23">
        <v>562.29722900000002</v>
      </c>
      <c r="D7" s="23">
        <v>45.327232000000002</v>
      </c>
      <c r="E7" s="23">
        <v>121.678912</v>
      </c>
      <c r="F7" s="23">
        <v>5.672148</v>
      </c>
      <c r="G7" s="23">
        <v>5.0655039999999998</v>
      </c>
      <c r="H7" s="23">
        <v>4.274006</v>
      </c>
      <c r="I7" s="23">
        <v>32.481822999999999</v>
      </c>
      <c r="J7" s="23">
        <v>28.801071</v>
      </c>
      <c r="K7" s="23">
        <v>7.8311679999999999</v>
      </c>
      <c r="L7" s="23">
        <v>1160.2914209999999</v>
      </c>
      <c r="M7" s="23">
        <v>2.682315</v>
      </c>
      <c r="N7" s="23">
        <v>12.493149000000001</v>
      </c>
      <c r="O7" s="23">
        <v>616.92940499999997</v>
      </c>
      <c r="P7" s="23">
        <v>12.965095</v>
      </c>
      <c r="Q7" s="23">
        <v>23.166060999999999</v>
      </c>
    </row>
    <row r="8" spans="1:19">
      <c r="B8" s="20" t="s">
        <v>384</v>
      </c>
      <c r="C8" s="23">
        <v>584.71280300000001</v>
      </c>
      <c r="D8" s="23">
        <v>45.737785000000002</v>
      </c>
      <c r="E8" s="23">
        <v>112.983316</v>
      </c>
      <c r="F8" s="23">
        <v>13.571320999999999</v>
      </c>
      <c r="G8" s="23">
        <v>4.9423310000000003</v>
      </c>
      <c r="H8" s="23">
        <v>4.8124359999999999</v>
      </c>
      <c r="I8" s="23">
        <v>32.799138999999997</v>
      </c>
      <c r="J8" s="23">
        <v>33.536938999999997</v>
      </c>
      <c r="K8" s="23">
        <v>8.6038920000000001</v>
      </c>
      <c r="L8" s="23">
        <v>1288.2032899999999</v>
      </c>
      <c r="M8" s="23">
        <v>2.5675849999999998</v>
      </c>
      <c r="N8" s="23">
        <v>11.660911</v>
      </c>
      <c r="O8" s="23">
        <v>659.89622999999995</v>
      </c>
      <c r="P8" s="23">
        <v>13.06644</v>
      </c>
      <c r="Q8" s="23">
        <v>25.648717999999999</v>
      </c>
    </row>
    <row r="9" spans="1:19">
      <c r="B9" s="20" t="s">
        <v>385</v>
      </c>
      <c r="C9" s="23">
        <v>570.61502900000005</v>
      </c>
      <c r="D9" s="23">
        <v>51.819972999999997</v>
      </c>
      <c r="E9" s="23">
        <v>105.118578</v>
      </c>
      <c r="F9" s="23">
        <v>5.7810579999999998</v>
      </c>
      <c r="G9" s="23">
        <v>3.778222</v>
      </c>
      <c r="H9" s="23">
        <v>4.5346349999999997</v>
      </c>
      <c r="I9" s="23">
        <v>26.999669999999998</v>
      </c>
      <c r="J9" s="23">
        <v>35.124702999999997</v>
      </c>
      <c r="K9" s="23">
        <v>8.2620229999999992</v>
      </c>
      <c r="L9" s="23">
        <v>1217.127199</v>
      </c>
      <c r="M9" s="23">
        <v>1.8437170000000001</v>
      </c>
      <c r="N9" s="23">
        <v>29.773077000000001</v>
      </c>
      <c r="O9" s="23">
        <v>652.00711000000001</v>
      </c>
      <c r="P9" s="23">
        <v>12.994433000000001</v>
      </c>
      <c r="Q9" s="23">
        <v>24.329889999999999</v>
      </c>
    </row>
    <row r="10" spans="1:19">
      <c r="B10" s="20" t="s">
        <v>386</v>
      </c>
      <c r="C10" s="23">
        <v>601.65881300000001</v>
      </c>
      <c r="D10" s="23">
        <v>49.646591000000001</v>
      </c>
      <c r="E10" s="23">
        <v>132.84016299999999</v>
      </c>
      <c r="F10" s="23">
        <v>6.0622660000000002</v>
      </c>
      <c r="G10" s="23">
        <v>4.0564179999999999</v>
      </c>
      <c r="H10" s="23">
        <v>4.5770770000000001</v>
      </c>
      <c r="I10" s="23">
        <v>34.256729</v>
      </c>
      <c r="J10" s="23">
        <v>36.269199999999998</v>
      </c>
      <c r="K10" s="23">
        <v>9.730359</v>
      </c>
      <c r="L10" s="23">
        <v>1349.193636</v>
      </c>
      <c r="M10" s="23">
        <v>2.6946910000000002</v>
      </c>
      <c r="N10" s="23">
        <v>21.173946000000001</v>
      </c>
      <c r="O10" s="23">
        <v>615.84246900000005</v>
      </c>
      <c r="P10" s="23">
        <v>13.252888</v>
      </c>
      <c r="Q10" s="23">
        <v>23.833682</v>
      </c>
    </row>
    <row r="11" spans="1:19">
      <c r="B11" s="20" t="s">
        <v>387</v>
      </c>
      <c r="C11" s="23">
        <v>609.70463199999995</v>
      </c>
      <c r="D11" s="23">
        <v>49.064824999999999</v>
      </c>
      <c r="E11" s="23">
        <v>110.394802</v>
      </c>
      <c r="F11" s="23">
        <v>13.405817000000001</v>
      </c>
      <c r="G11" s="23">
        <v>4.1084370000000003</v>
      </c>
      <c r="H11" s="23">
        <v>3.8539819999999998</v>
      </c>
      <c r="I11" s="23">
        <v>39.225915999999998</v>
      </c>
      <c r="J11" s="23">
        <v>38.710151000000003</v>
      </c>
      <c r="K11" s="23">
        <v>8.3212170000000008</v>
      </c>
      <c r="L11" s="23">
        <v>1319.1081469999999</v>
      </c>
      <c r="M11" s="23">
        <v>2.4773450000000001</v>
      </c>
      <c r="N11" s="23">
        <v>22.708389</v>
      </c>
      <c r="O11" s="23">
        <v>689.662012</v>
      </c>
      <c r="P11" s="23">
        <v>23.661987</v>
      </c>
      <c r="Q11" s="23">
        <v>21.850010999999999</v>
      </c>
    </row>
    <row r="12" spans="1:19">
      <c r="B12" s="20" t="s">
        <v>388</v>
      </c>
      <c r="C12" s="23">
        <v>622.28224</v>
      </c>
      <c r="D12" s="23">
        <v>47.417858000000003</v>
      </c>
      <c r="E12" s="23">
        <v>105.990717</v>
      </c>
      <c r="F12" s="23">
        <v>5.4823380000000004</v>
      </c>
      <c r="G12" s="23">
        <v>4.4243940000000004</v>
      </c>
      <c r="H12" s="23">
        <v>3.9001640000000002</v>
      </c>
      <c r="I12" s="23">
        <v>48.216222999999999</v>
      </c>
      <c r="J12" s="23">
        <v>27.273150000000001</v>
      </c>
      <c r="K12" s="23">
        <v>8.6896749999999994</v>
      </c>
      <c r="L12" s="23">
        <v>1381.0480190000001</v>
      </c>
      <c r="M12" s="23">
        <v>3.5368149999999998</v>
      </c>
      <c r="N12" s="23">
        <v>36.072355000000002</v>
      </c>
      <c r="O12" s="23">
        <v>662.11794199999997</v>
      </c>
      <c r="P12" s="23">
        <v>12.618357</v>
      </c>
      <c r="Q12" s="23">
        <v>20.507697</v>
      </c>
    </row>
    <row r="13" spans="1:19">
      <c r="B13" s="20" t="s">
        <v>389</v>
      </c>
      <c r="C13" s="23">
        <v>411.59588400000001</v>
      </c>
      <c r="D13" s="23">
        <v>24.689426000000001</v>
      </c>
      <c r="E13" s="23">
        <v>94.621713999999997</v>
      </c>
      <c r="F13" s="23">
        <v>5.3955289999999998</v>
      </c>
      <c r="G13" s="23">
        <v>3.1837939999999998</v>
      </c>
      <c r="H13" s="23">
        <v>3.6128439999999999</v>
      </c>
      <c r="I13" s="23">
        <v>28.971366</v>
      </c>
      <c r="J13" s="23">
        <v>30.863446</v>
      </c>
      <c r="K13" s="23">
        <v>4.429862</v>
      </c>
      <c r="L13" s="23">
        <v>957.96040300000004</v>
      </c>
      <c r="M13" s="23">
        <v>1.9847619999999999</v>
      </c>
      <c r="N13" s="23">
        <v>25.831091000000001</v>
      </c>
      <c r="O13" s="23">
        <v>426.992861</v>
      </c>
      <c r="P13" s="23">
        <v>11.811729</v>
      </c>
      <c r="Q13" s="23">
        <v>18.457530999999999</v>
      </c>
    </row>
    <row r="14" spans="1:19">
      <c r="B14" s="20" t="s">
        <v>390</v>
      </c>
      <c r="C14" s="23">
        <v>568.07074999999998</v>
      </c>
      <c r="D14" s="23">
        <v>48.724401999999998</v>
      </c>
      <c r="E14" s="23">
        <v>96.891452999999998</v>
      </c>
      <c r="F14" s="23">
        <v>11.912884999999999</v>
      </c>
      <c r="G14" s="23">
        <v>3.2425099999999998</v>
      </c>
      <c r="H14" s="23">
        <v>5.7216560000000003</v>
      </c>
      <c r="I14" s="23">
        <v>29.039579</v>
      </c>
      <c r="J14" s="23">
        <v>32.041333999999999</v>
      </c>
      <c r="K14" s="23">
        <v>7.6373889999999998</v>
      </c>
      <c r="L14" s="23">
        <v>1191.3841500000001</v>
      </c>
      <c r="M14" s="23">
        <v>1.960847</v>
      </c>
      <c r="N14" s="23">
        <v>19.318284999999999</v>
      </c>
      <c r="O14" s="23">
        <v>593.86680000000001</v>
      </c>
      <c r="P14" s="23">
        <v>22.623729999999998</v>
      </c>
      <c r="Q14" s="23">
        <v>23.037877999999999</v>
      </c>
    </row>
    <row r="15" spans="1:19">
      <c r="B15" s="20" t="s">
        <v>391</v>
      </c>
      <c r="C15" s="23">
        <v>585.04255999999998</v>
      </c>
      <c r="D15" s="23">
        <v>48.155106000000004</v>
      </c>
      <c r="E15" s="23">
        <v>98.350977999999998</v>
      </c>
      <c r="F15" s="23">
        <v>6.9474299999999998</v>
      </c>
      <c r="G15" s="23">
        <v>3.8795229999999998</v>
      </c>
      <c r="H15" s="23">
        <v>6.1060140000000001</v>
      </c>
      <c r="I15" s="23">
        <v>37.562486999999997</v>
      </c>
      <c r="J15" s="23">
        <v>38.420068000000001</v>
      </c>
      <c r="K15" s="23">
        <v>7.5258609999999999</v>
      </c>
      <c r="L15" s="23">
        <v>1323.9884280000001</v>
      </c>
      <c r="M15" s="23">
        <v>2.6811069999999999</v>
      </c>
      <c r="N15" s="23">
        <v>27.519957999999999</v>
      </c>
      <c r="O15" s="23">
        <v>639.68904699999996</v>
      </c>
      <c r="P15" s="23">
        <v>13.368622</v>
      </c>
      <c r="Q15" s="23">
        <v>24.011548999999999</v>
      </c>
    </row>
    <row r="16" spans="1:19">
      <c r="B16" s="20" t="s">
        <v>392</v>
      </c>
      <c r="C16" s="23">
        <v>514.53133800000001</v>
      </c>
      <c r="D16" s="23">
        <v>38.851050000000001</v>
      </c>
      <c r="E16" s="23">
        <v>110.074792</v>
      </c>
      <c r="F16" s="23">
        <v>5.9707059999999998</v>
      </c>
      <c r="G16" s="23">
        <v>6.2437690000000003</v>
      </c>
      <c r="H16" s="23">
        <v>2.851442</v>
      </c>
      <c r="I16" s="23">
        <v>33.441794000000002</v>
      </c>
      <c r="J16" s="23">
        <v>33.672649</v>
      </c>
      <c r="K16" s="23">
        <v>7.3571489999999997</v>
      </c>
      <c r="L16" s="23">
        <v>1268.1085720000001</v>
      </c>
      <c r="M16" s="23">
        <v>1.9712700000000001</v>
      </c>
      <c r="N16" s="23">
        <v>58.379905000000001</v>
      </c>
      <c r="O16" s="23">
        <v>630.11963700000001</v>
      </c>
      <c r="P16" s="23">
        <v>14.524089999999999</v>
      </c>
      <c r="Q16" s="23">
        <v>20.601254999999998</v>
      </c>
    </row>
    <row r="17" spans="1:17">
      <c r="B17" s="20" t="s">
        <v>393</v>
      </c>
      <c r="C17" s="23">
        <v>463.07702499999999</v>
      </c>
      <c r="D17" s="23">
        <v>37.467402999999997</v>
      </c>
      <c r="E17" s="23">
        <v>88.032084999999995</v>
      </c>
      <c r="F17" s="23">
        <v>6.4557159999999998</v>
      </c>
      <c r="G17" s="23">
        <v>7.019641</v>
      </c>
      <c r="H17" s="23">
        <v>4.1906999999999996</v>
      </c>
      <c r="I17" s="23">
        <v>38.193097000000002</v>
      </c>
      <c r="J17" s="23">
        <v>25.237465</v>
      </c>
      <c r="K17" s="23">
        <v>6.7357339999999999</v>
      </c>
      <c r="L17" s="23">
        <v>1061.6520350000001</v>
      </c>
      <c r="M17" s="23">
        <v>4.7151360000000002</v>
      </c>
      <c r="N17" s="23">
        <v>18.459831999999999</v>
      </c>
      <c r="O17" s="23">
        <v>520.761347</v>
      </c>
      <c r="P17" s="23">
        <v>16.902207000000001</v>
      </c>
      <c r="Q17" s="23">
        <v>18.994306999999999</v>
      </c>
    </row>
    <row r="18" spans="1:17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</row>
    <row r="19" spans="1:17">
      <c r="A19" s="19">
        <v>2019</v>
      </c>
      <c r="B19" s="20" t="s">
        <v>382</v>
      </c>
      <c r="C19" s="23">
        <v>641.87080700000001</v>
      </c>
      <c r="D19" s="23">
        <v>58.916004999999998</v>
      </c>
      <c r="E19" s="23">
        <v>99.493605000000002</v>
      </c>
      <c r="F19" s="23">
        <v>13.526748</v>
      </c>
      <c r="G19" s="23">
        <v>5.1312179999999996</v>
      </c>
      <c r="H19" s="23">
        <v>4.9949450000000004</v>
      </c>
      <c r="I19" s="23">
        <v>45.744821999999999</v>
      </c>
      <c r="J19" s="23">
        <v>35.682141999999999</v>
      </c>
      <c r="K19" s="23">
        <v>29.66686</v>
      </c>
      <c r="L19" s="23">
        <v>1242.920134</v>
      </c>
      <c r="M19" s="23">
        <v>2.3622640000000001</v>
      </c>
      <c r="N19" s="23">
        <v>13.732364</v>
      </c>
      <c r="O19" s="23">
        <v>634.85226599999999</v>
      </c>
      <c r="P19" s="23">
        <v>14.214517000000001</v>
      </c>
      <c r="Q19" s="23">
        <v>21.146377999999999</v>
      </c>
    </row>
    <row r="20" spans="1:17">
      <c r="B20" s="20" t="s">
        <v>383</v>
      </c>
      <c r="C20" s="23">
        <v>587.41997100000003</v>
      </c>
      <c r="D20" s="23">
        <v>49.719822000000001</v>
      </c>
      <c r="E20" s="23">
        <v>121.073145</v>
      </c>
      <c r="F20" s="23">
        <v>6.72356</v>
      </c>
      <c r="G20" s="23">
        <v>4.9269270000000001</v>
      </c>
      <c r="H20" s="23">
        <v>5.0915679999999996</v>
      </c>
      <c r="I20" s="23">
        <v>43.011018</v>
      </c>
      <c r="J20" s="23">
        <v>36.02196</v>
      </c>
      <c r="K20" s="23">
        <v>8.6828310000000002</v>
      </c>
      <c r="L20" s="23">
        <v>1181.6998149999999</v>
      </c>
      <c r="M20" s="23">
        <v>2.4279109999999999</v>
      </c>
      <c r="N20" s="23">
        <v>25.100742</v>
      </c>
      <c r="O20" s="23">
        <v>626.12474999999995</v>
      </c>
      <c r="P20" s="23">
        <v>13.926307</v>
      </c>
      <c r="Q20" s="23">
        <v>28.604334000000001</v>
      </c>
    </row>
    <row r="21" spans="1:17">
      <c r="B21" s="20" t="s">
        <v>384</v>
      </c>
      <c r="C21" s="23">
        <v>621.50094300000001</v>
      </c>
      <c r="D21" s="23">
        <v>46.108210999999997</v>
      </c>
      <c r="E21" s="23">
        <v>135.42972</v>
      </c>
      <c r="F21" s="23">
        <v>7.5508889999999997</v>
      </c>
      <c r="G21" s="23">
        <v>5.9823310000000003</v>
      </c>
      <c r="H21" s="23">
        <v>5.0798379999999996</v>
      </c>
      <c r="I21" s="23">
        <v>31.998860000000001</v>
      </c>
      <c r="J21" s="23">
        <v>36.300691999999998</v>
      </c>
      <c r="K21" s="23">
        <v>10.380435</v>
      </c>
      <c r="L21" s="23">
        <v>1285.8539350000001</v>
      </c>
      <c r="M21" s="23">
        <v>2.3956689999999998</v>
      </c>
      <c r="N21" s="23">
        <v>59.16883</v>
      </c>
      <c r="O21" s="23">
        <v>696.247793</v>
      </c>
      <c r="P21" s="23">
        <v>18.9498</v>
      </c>
      <c r="Q21" s="23">
        <v>20.450016000000002</v>
      </c>
    </row>
    <row r="22" spans="1:17">
      <c r="B22" s="20" t="s">
        <v>385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</row>
    <row r="23" spans="1:17">
      <c r="B23" s="20" t="s">
        <v>386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</row>
    <row r="24" spans="1:17">
      <c r="B24" s="20" t="s">
        <v>387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</row>
    <row r="25" spans="1:17">
      <c r="B25" s="20" t="s">
        <v>388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</row>
    <row r="26" spans="1:17">
      <c r="B26" s="20" t="s">
        <v>389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</row>
    <row r="27" spans="1:17">
      <c r="B27" s="20" t="s">
        <v>390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</row>
    <row r="28" spans="1:17">
      <c r="B28" s="20" t="s">
        <v>391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</row>
    <row r="29" spans="1:17">
      <c r="B29" s="20" t="s">
        <v>392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</row>
    <row r="30" spans="1:17">
      <c r="B30" s="20" t="s">
        <v>393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</row>
    <row r="34" spans="1:18" ht="18" customHeight="1" thickBot="1">
      <c r="A34" s="205" t="s">
        <v>399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8" ht="23.25" customHeight="1" thickBot="1">
      <c r="A35" s="199" t="s">
        <v>163</v>
      </c>
      <c r="B35" s="199" t="s">
        <v>164</v>
      </c>
      <c r="C35" s="115" t="s">
        <v>179</v>
      </c>
      <c r="D35" s="115" t="s">
        <v>180</v>
      </c>
      <c r="E35" s="115" t="s">
        <v>181</v>
      </c>
      <c r="F35" s="115" t="s">
        <v>182</v>
      </c>
      <c r="G35" s="115" t="s">
        <v>183</v>
      </c>
      <c r="H35" s="115" t="s">
        <v>184</v>
      </c>
      <c r="I35" s="115" t="s">
        <v>185</v>
      </c>
      <c r="J35" s="115" t="s">
        <v>186</v>
      </c>
      <c r="K35" s="115" t="s">
        <v>187</v>
      </c>
      <c r="L35" s="115" t="s">
        <v>188</v>
      </c>
      <c r="M35" s="115" t="s">
        <v>189</v>
      </c>
      <c r="N35" s="115" t="s">
        <v>190</v>
      </c>
      <c r="O35" s="115" t="s">
        <v>191</v>
      </c>
      <c r="P35" s="115" t="s">
        <v>192</v>
      </c>
    </row>
    <row r="36" spans="1:18" ht="11.25" customHeight="1" thickBot="1">
      <c r="A36" s="200"/>
      <c r="B36" s="200"/>
      <c r="C36" s="206" t="s">
        <v>310</v>
      </c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</row>
    <row r="37" spans="1:18">
      <c r="A37" s="19">
        <v>2018</v>
      </c>
      <c r="B37" s="20" t="s">
        <v>382</v>
      </c>
      <c r="C37" s="23">
        <v>24.936526000000001</v>
      </c>
      <c r="D37" s="23">
        <v>188.482427</v>
      </c>
      <c r="E37" s="23">
        <v>1.5340819999999999</v>
      </c>
      <c r="F37" s="23">
        <v>8.5197070000000004</v>
      </c>
      <c r="G37" s="23">
        <v>8.7795909999999999</v>
      </c>
      <c r="H37" s="23">
        <v>1.8431789999999999</v>
      </c>
      <c r="I37" s="23">
        <v>177.822622</v>
      </c>
      <c r="J37" s="23">
        <v>66.372153999999995</v>
      </c>
      <c r="K37" s="23">
        <v>313.57216399999999</v>
      </c>
      <c r="L37" s="23">
        <v>30.43751</v>
      </c>
      <c r="M37" s="23">
        <v>33.128236000000001</v>
      </c>
      <c r="N37" s="23">
        <v>50.127139999999997</v>
      </c>
      <c r="O37" s="23">
        <v>36.106239000000002</v>
      </c>
      <c r="P37" s="24">
        <v>1121.7914959999996</v>
      </c>
      <c r="Q37" s="24"/>
      <c r="R37" s="24"/>
    </row>
    <row r="38" spans="1:18">
      <c r="B38" s="20" t="s">
        <v>383</v>
      </c>
      <c r="C38" s="23">
        <v>27.818263000000002</v>
      </c>
      <c r="D38" s="23">
        <v>173.449904</v>
      </c>
      <c r="E38" s="23">
        <v>2.3315830000000002</v>
      </c>
      <c r="F38" s="23">
        <v>3.6146219999999998</v>
      </c>
      <c r="G38" s="23">
        <v>9.2681740000000001</v>
      </c>
      <c r="H38" s="23">
        <v>1.369983</v>
      </c>
      <c r="I38" s="23">
        <v>189.60727800000001</v>
      </c>
      <c r="J38" s="23">
        <v>61.929760000000002</v>
      </c>
      <c r="K38" s="23">
        <v>310.76323400000001</v>
      </c>
      <c r="L38" s="23">
        <v>28.818625999999998</v>
      </c>
      <c r="M38" s="23">
        <v>33.038497</v>
      </c>
      <c r="N38" s="23">
        <v>49.936546999999997</v>
      </c>
      <c r="O38" s="23">
        <v>38.656390000000002</v>
      </c>
      <c r="P38" s="24">
        <v>1035.7120630000002</v>
      </c>
      <c r="R38" s="24"/>
    </row>
    <row r="39" spans="1:18">
      <c r="B39" s="20" t="s">
        <v>384</v>
      </c>
      <c r="C39" s="23">
        <v>31.688341000000001</v>
      </c>
      <c r="D39" s="23">
        <v>207.602689</v>
      </c>
      <c r="E39" s="23">
        <v>2.8858290000000002</v>
      </c>
      <c r="F39" s="23">
        <v>3.5980889999999999</v>
      </c>
      <c r="G39" s="23">
        <v>10.467314999999999</v>
      </c>
      <c r="H39" s="23">
        <v>2.0826549999999999</v>
      </c>
      <c r="I39" s="23">
        <v>196.27210400000001</v>
      </c>
      <c r="J39" s="23">
        <v>65.946591999999995</v>
      </c>
      <c r="K39" s="23">
        <v>311.57439900000003</v>
      </c>
      <c r="L39" s="23">
        <v>32.999045000000002</v>
      </c>
      <c r="M39" s="23">
        <v>39.778641999999998</v>
      </c>
      <c r="N39" s="23">
        <v>50.211635000000001</v>
      </c>
      <c r="O39" s="23">
        <v>36.464410000000001</v>
      </c>
      <c r="P39" s="24">
        <v>1113.9897190000002</v>
      </c>
    </row>
    <row r="40" spans="1:18" ht="9" customHeight="1">
      <c r="B40" s="20" t="s">
        <v>385</v>
      </c>
      <c r="C40" s="23">
        <v>25.210145000000001</v>
      </c>
      <c r="D40" s="23">
        <v>196.68093200000001</v>
      </c>
      <c r="E40" s="23">
        <v>3.0427170000000001</v>
      </c>
      <c r="F40" s="23">
        <v>3.479371</v>
      </c>
      <c r="G40" s="23">
        <v>8.7914329999999996</v>
      </c>
      <c r="H40" s="23">
        <v>2.230451</v>
      </c>
      <c r="I40" s="23">
        <v>174.156441</v>
      </c>
      <c r="J40" s="23">
        <v>59.848204000000003</v>
      </c>
      <c r="K40" s="23">
        <v>293.35596199999998</v>
      </c>
      <c r="L40" s="23">
        <v>34.345148999999999</v>
      </c>
      <c r="M40" s="23">
        <v>35.244221000000003</v>
      </c>
      <c r="N40" s="23">
        <v>42.210256000000001</v>
      </c>
      <c r="O40" s="23">
        <v>37.2746</v>
      </c>
      <c r="P40" s="24">
        <v>1178.9893519999996</v>
      </c>
    </row>
    <row r="41" spans="1:18" s="25" customFormat="1" ht="9" customHeight="1">
      <c r="A41" s="19"/>
      <c r="B41" s="20" t="s">
        <v>386</v>
      </c>
      <c r="C41" s="23">
        <v>24.632368</v>
      </c>
      <c r="D41" s="23">
        <v>225.76382000000001</v>
      </c>
      <c r="E41" s="23">
        <v>3.7478349999999998</v>
      </c>
      <c r="F41" s="23">
        <v>3.2565770000000001</v>
      </c>
      <c r="G41" s="23">
        <v>10.57286</v>
      </c>
      <c r="H41" s="23">
        <v>1.868409</v>
      </c>
      <c r="I41" s="23">
        <v>196.49807999999999</v>
      </c>
      <c r="J41" s="23">
        <v>74.864202000000006</v>
      </c>
      <c r="K41" s="23">
        <v>319.68836199999998</v>
      </c>
      <c r="L41" s="23">
        <v>30.150106000000001</v>
      </c>
      <c r="M41" s="23">
        <v>31.110388</v>
      </c>
      <c r="N41" s="23">
        <v>50.360565999999999</v>
      </c>
      <c r="O41" s="23">
        <v>49.823518</v>
      </c>
      <c r="P41" s="24">
        <v>1247.8646380000002</v>
      </c>
    </row>
    <row r="42" spans="1:18" ht="9" customHeight="1">
      <c r="B42" s="20" t="s">
        <v>387</v>
      </c>
      <c r="C42" s="23">
        <v>29.553322999999999</v>
      </c>
      <c r="D42" s="23">
        <v>212.051243</v>
      </c>
      <c r="E42" s="23">
        <v>3.340589</v>
      </c>
      <c r="F42" s="23">
        <v>3.300789</v>
      </c>
      <c r="G42" s="23">
        <v>9.6440330000000003</v>
      </c>
      <c r="H42" s="23">
        <v>2.6780360000000001</v>
      </c>
      <c r="I42" s="23">
        <v>196.675421</v>
      </c>
      <c r="J42" s="23">
        <v>65.775001000000003</v>
      </c>
      <c r="K42" s="23">
        <v>293.10101600000002</v>
      </c>
      <c r="L42" s="23">
        <v>32.969650000000001</v>
      </c>
      <c r="M42" s="23">
        <v>34.645733999999997</v>
      </c>
      <c r="N42" s="23">
        <v>65.314188000000001</v>
      </c>
      <c r="O42" s="23">
        <v>53.118988999999999</v>
      </c>
      <c r="P42" s="24">
        <v>1226.1675640000003</v>
      </c>
    </row>
    <row r="43" spans="1:18" ht="9" customHeight="1">
      <c r="B43" s="20" t="s">
        <v>388</v>
      </c>
      <c r="C43" s="23">
        <v>25.134307</v>
      </c>
      <c r="D43" s="23">
        <v>250.269079</v>
      </c>
      <c r="E43" s="23">
        <v>2.8015029999999999</v>
      </c>
      <c r="F43" s="23">
        <v>10.226442</v>
      </c>
      <c r="G43" s="23">
        <v>8.2004210000000004</v>
      </c>
      <c r="H43" s="23">
        <v>2.1134050000000002</v>
      </c>
      <c r="I43" s="23">
        <v>213.93028200000001</v>
      </c>
      <c r="J43" s="23">
        <v>69.783404000000004</v>
      </c>
      <c r="K43" s="23">
        <v>304.77656999999999</v>
      </c>
      <c r="L43" s="23">
        <v>28.248487999999998</v>
      </c>
      <c r="M43" s="23">
        <v>33.710631999999997</v>
      </c>
      <c r="N43" s="23">
        <v>44.694431999999999</v>
      </c>
      <c r="O43" s="23">
        <v>55.766798999999999</v>
      </c>
      <c r="P43" s="24">
        <v>1280.2013049999996</v>
      </c>
    </row>
    <row r="44" spans="1:18" ht="9" customHeight="1">
      <c r="B44" s="20" t="s">
        <v>389</v>
      </c>
      <c r="C44" s="23">
        <v>21.182320000000001</v>
      </c>
      <c r="D44" s="23">
        <v>138.783806</v>
      </c>
      <c r="E44" s="23">
        <v>2.5064980000000001</v>
      </c>
      <c r="F44" s="23">
        <v>19.275511000000002</v>
      </c>
      <c r="G44" s="23">
        <v>4.7133599999999998</v>
      </c>
      <c r="H44" s="23">
        <v>1.5332730000000001</v>
      </c>
      <c r="I44" s="23">
        <v>156.920458</v>
      </c>
      <c r="J44" s="23">
        <v>52.371702999999997</v>
      </c>
      <c r="K44" s="23">
        <v>240.479939</v>
      </c>
      <c r="L44" s="23">
        <v>24.218903999999998</v>
      </c>
      <c r="M44" s="23">
        <v>28.417161</v>
      </c>
      <c r="N44" s="23">
        <v>40.492759</v>
      </c>
      <c r="O44" s="23">
        <v>62.564076999999997</v>
      </c>
      <c r="P44" s="24">
        <v>1197.9477489999992</v>
      </c>
    </row>
    <row r="45" spans="1:18">
      <c r="B45" s="20" t="s">
        <v>390</v>
      </c>
      <c r="C45" s="23">
        <v>23.282074999999999</v>
      </c>
      <c r="D45" s="23">
        <v>214.303156</v>
      </c>
      <c r="E45" s="23">
        <v>3.0283929999999999</v>
      </c>
      <c r="F45" s="23">
        <v>7.0188790000000001</v>
      </c>
      <c r="G45" s="23">
        <v>7.1343589999999999</v>
      </c>
      <c r="H45" s="23">
        <v>1.8629</v>
      </c>
      <c r="I45" s="23">
        <v>186.27510100000001</v>
      </c>
      <c r="J45" s="23">
        <v>57.411552999999998</v>
      </c>
      <c r="K45" s="23">
        <v>329.05226299999998</v>
      </c>
      <c r="L45" s="23">
        <v>29.92925</v>
      </c>
      <c r="M45" s="23">
        <v>35.454301000000001</v>
      </c>
      <c r="N45" s="23">
        <v>41.992252999999998</v>
      </c>
      <c r="O45" s="23">
        <v>62.462814000000002</v>
      </c>
      <c r="P45" s="24">
        <v>1044.2599729999997</v>
      </c>
    </row>
    <row r="46" spans="1:18">
      <c r="B46" s="20" t="s">
        <v>391</v>
      </c>
      <c r="C46" s="23">
        <v>27.845652000000001</v>
      </c>
      <c r="D46" s="23">
        <v>202.41152</v>
      </c>
      <c r="E46" s="23">
        <v>4.9529690000000004</v>
      </c>
      <c r="F46" s="23">
        <v>14.198992000000001</v>
      </c>
      <c r="G46" s="23">
        <v>11.249387</v>
      </c>
      <c r="H46" s="23">
        <v>2.592886</v>
      </c>
      <c r="I46" s="23">
        <v>185.43072599999999</v>
      </c>
      <c r="J46" s="23">
        <v>63.26679</v>
      </c>
      <c r="K46" s="23">
        <v>372.033524</v>
      </c>
      <c r="L46" s="23">
        <v>32.014212999999998</v>
      </c>
      <c r="M46" s="23">
        <v>42.843384</v>
      </c>
      <c r="N46" s="23">
        <v>49.030220999999997</v>
      </c>
      <c r="O46" s="23">
        <v>65.088931000000002</v>
      </c>
      <c r="P46" s="24">
        <v>1199.9968300000003</v>
      </c>
    </row>
    <row r="47" spans="1:18">
      <c r="B47" s="20" t="s">
        <v>392</v>
      </c>
      <c r="C47" s="23">
        <v>18.661573000000001</v>
      </c>
      <c r="D47" s="23">
        <v>220.62578999999999</v>
      </c>
      <c r="E47" s="23">
        <v>1.9283300000000001</v>
      </c>
      <c r="F47" s="23">
        <v>9.6052440000000008</v>
      </c>
      <c r="G47" s="23">
        <v>11.242079</v>
      </c>
      <c r="H47" s="23">
        <v>3.9236810000000002</v>
      </c>
      <c r="I47" s="23">
        <v>166.354196</v>
      </c>
      <c r="J47" s="23">
        <v>64.669320999999997</v>
      </c>
      <c r="K47" s="23">
        <v>306.59065800000002</v>
      </c>
      <c r="L47" s="23">
        <v>26.833508999999999</v>
      </c>
      <c r="M47" s="23">
        <v>34.518039000000002</v>
      </c>
      <c r="N47" s="23">
        <v>46.376584000000001</v>
      </c>
      <c r="O47" s="23">
        <v>70.287282000000005</v>
      </c>
      <c r="P47" s="24">
        <v>1138.3811610000005</v>
      </c>
    </row>
    <row r="48" spans="1:18">
      <c r="B48" s="20" t="s">
        <v>393</v>
      </c>
      <c r="C48" s="23">
        <v>32.94605</v>
      </c>
      <c r="D48" s="23">
        <v>248.68364299999999</v>
      </c>
      <c r="E48" s="23">
        <v>2.7857440000000002</v>
      </c>
      <c r="F48" s="23">
        <v>6.2440980000000001</v>
      </c>
      <c r="G48" s="23">
        <v>9.1526890000000005</v>
      </c>
      <c r="H48" s="23">
        <v>3.0494560000000002</v>
      </c>
      <c r="I48" s="23">
        <v>169.58439899999999</v>
      </c>
      <c r="J48" s="23">
        <v>59.074330000000003</v>
      </c>
      <c r="K48" s="23">
        <v>278.46183400000001</v>
      </c>
      <c r="L48" s="23">
        <v>25.447388</v>
      </c>
      <c r="M48" s="23">
        <v>28.128108000000001</v>
      </c>
      <c r="N48" s="23">
        <v>51.435554000000003</v>
      </c>
      <c r="O48" s="23">
        <v>51.631362000000003</v>
      </c>
      <c r="P48" s="24">
        <v>1073.7715210000001</v>
      </c>
      <c r="Q48" s="26"/>
    </row>
    <row r="49" spans="1:16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</row>
    <row r="50" spans="1:16">
      <c r="A50" s="19">
        <v>2019</v>
      </c>
      <c r="B50" s="20" t="s">
        <v>382</v>
      </c>
      <c r="C50" s="23">
        <v>29.850306</v>
      </c>
      <c r="D50" s="23">
        <v>234.84080599999999</v>
      </c>
      <c r="E50" s="23">
        <v>3.8996170000000001</v>
      </c>
      <c r="F50" s="23">
        <v>8.1021350000000005</v>
      </c>
      <c r="G50" s="23">
        <v>7.8774959999999998</v>
      </c>
      <c r="H50" s="23">
        <v>2.0285380000000002</v>
      </c>
      <c r="I50" s="23">
        <v>191.08993000000001</v>
      </c>
      <c r="J50" s="23">
        <v>64.906549999999996</v>
      </c>
      <c r="K50" s="23">
        <v>317.41819400000003</v>
      </c>
      <c r="L50" s="23">
        <v>30.198575000000002</v>
      </c>
      <c r="M50" s="23">
        <v>35.747664</v>
      </c>
      <c r="N50" s="23">
        <v>58.166746000000003</v>
      </c>
      <c r="O50" s="23">
        <v>41.426544999999997</v>
      </c>
      <c r="P50" s="24">
        <v>1049.2950169999999</v>
      </c>
    </row>
    <row r="51" spans="1:16">
      <c r="B51" s="20" t="s">
        <v>383</v>
      </c>
      <c r="C51" s="23">
        <v>29.990328000000002</v>
      </c>
      <c r="D51" s="23">
        <v>227.004639</v>
      </c>
      <c r="E51" s="23">
        <v>3.3806929999999999</v>
      </c>
      <c r="F51" s="23">
        <v>6.9452629999999997</v>
      </c>
      <c r="G51" s="23">
        <v>8.3145710000000008</v>
      </c>
      <c r="H51" s="23">
        <v>3.030878</v>
      </c>
      <c r="I51" s="23">
        <v>186.52704600000001</v>
      </c>
      <c r="J51" s="23">
        <v>67.326864999999998</v>
      </c>
      <c r="K51" s="23">
        <v>318.64079199999998</v>
      </c>
      <c r="L51" s="23">
        <v>29.452553999999999</v>
      </c>
      <c r="M51" s="23">
        <v>35.394601000000002</v>
      </c>
      <c r="N51" s="23">
        <v>42.386552999999999</v>
      </c>
      <c r="O51" s="23">
        <v>39.838177000000002</v>
      </c>
      <c r="P51" s="24">
        <v>1087.8857849999999</v>
      </c>
    </row>
    <row r="52" spans="1:16">
      <c r="B52" s="20" t="s">
        <v>384</v>
      </c>
      <c r="C52" s="23">
        <v>26.965267000000001</v>
      </c>
      <c r="D52" s="23">
        <v>254.821449</v>
      </c>
      <c r="E52" s="23">
        <v>3.6533899999999999</v>
      </c>
      <c r="F52" s="23">
        <v>7.9423899999999996</v>
      </c>
      <c r="G52" s="23">
        <v>11.024239</v>
      </c>
      <c r="H52" s="23">
        <v>2.0749420000000001</v>
      </c>
      <c r="I52" s="23">
        <v>177.64062300000001</v>
      </c>
      <c r="J52" s="23">
        <v>73.678075000000007</v>
      </c>
      <c r="K52" s="23">
        <v>315.81311399999998</v>
      </c>
      <c r="L52" s="23">
        <v>31.526876000000001</v>
      </c>
      <c r="M52" s="23">
        <v>34.419364000000002</v>
      </c>
      <c r="N52" s="23">
        <v>43.196254000000003</v>
      </c>
      <c r="O52" s="23">
        <v>41.636819000000003</v>
      </c>
      <c r="P52" s="24">
        <v>1128.6972450000007</v>
      </c>
    </row>
    <row r="53" spans="1:16">
      <c r="B53" s="20" t="s">
        <v>385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4"/>
    </row>
    <row r="54" spans="1:16">
      <c r="B54" s="20" t="s">
        <v>386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4"/>
    </row>
    <row r="55" spans="1:16">
      <c r="B55" s="20" t="s">
        <v>387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4"/>
    </row>
    <row r="56" spans="1:16">
      <c r="B56" s="20" t="s">
        <v>388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4"/>
    </row>
    <row r="57" spans="1:16">
      <c r="B57" s="20" t="s">
        <v>389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4"/>
    </row>
    <row r="58" spans="1:16">
      <c r="B58" s="20" t="s">
        <v>390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4"/>
    </row>
    <row r="59" spans="1:16">
      <c r="B59" s="20" t="s">
        <v>391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4"/>
    </row>
    <row r="60" spans="1:16">
      <c r="B60" s="20" t="s">
        <v>392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4"/>
    </row>
    <row r="61" spans="1:16">
      <c r="B61" s="20" t="s">
        <v>393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4"/>
    </row>
  </sheetData>
  <mergeCells count="10">
    <mergeCell ref="A35:A36"/>
    <mergeCell ref="B35:B36"/>
    <mergeCell ref="A2:P2"/>
    <mergeCell ref="A4:A5"/>
    <mergeCell ref="B4:B5"/>
    <mergeCell ref="C5:Q5"/>
    <mergeCell ref="Q2:R2"/>
    <mergeCell ref="A3:Q3"/>
    <mergeCell ref="A34:Q34"/>
    <mergeCell ref="C36:P36"/>
  </mergeCells>
  <phoneticPr fontId="1" type="noConversion"/>
  <hyperlinks>
    <hyperlink ref="Q2:R2" location="Indice!A1" display="Voltar ao Indice"/>
  </hyperlinks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X46"/>
  <sheetViews>
    <sheetView showGridLines="0" zoomScale="90" zoomScaleNormal="90" workbookViewId="0">
      <selection sqref="A1:T1"/>
    </sheetView>
  </sheetViews>
  <sheetFormatPr defaultColWidth="9.140625" defaultRowHeight="12.75"/>
  <cols>
    <col min="1" max="2" width="3.140625" style="11" customWidth="1"/>
    <col min="3" max="3" width="2.5703125" style="11" customWidth="1"/>
    <col min="4" max="4" width="46.7109375" style="11" customWidth="1"/>
    <col min="5" max="5" width="0.42578125" style="11" customWidth="1"/>
    <col min="6" max="6" width="8.7109375" style="11" customWidth="1"/>
    <col min="7" max="7" width="0.42578125" style="11" customWidth="1"/>
    <col min="8" max="8" width="8.7109375" style="11" customWidth="1"/>
    <col min="9" max="9" width="0.42578125" style="11" customWidth="1"/>
    <col min="10" max="10" width="10.7109375" style="11" customWidth="1"/>
    <col min="11" max="11" width="0.42578125" style="11" customWidth="1"/>
    <col min="12" max="12" width="10.7109375" style="11" customWidth="1"/>
    <col min="13" max="13" width="0.42578125" style="11" customWidth="1"/>
    <col min="14" max="14" width="8.7109375" style="11" customWidth="1"/>
    <col min="15" max="15" width="0.42578125" style="11" customWidth="1"/>
    <col min="16" max="16" width="8.7109375" style="11" customWidth="1"/>
    <col min="17" max="17" width="0.42578125" style="11" customWidth="1"/>
    <col min="18" max="18" width="10.7109375" style="11" customWidth="1"/>
    <col min="19" max="19" width="0.42578125" style="11" customWidth="1"/>
    <col min="20" max="20" width="10.7109375" style="11" customWidth="1"/>
    <col min="21" max="21" width="8.28515625" style="11" customWidth="1"/>
    <col min="22" max="23" width="9.85546875" style="11" customWidth="1"/>
    <col min="24" max="24" width="8.42578125" style="11" customWidth="1"/>
    <col min="25" max="16384" width="9.140625" style="11"/>
  </cols>
  <sheetData>
    <row r="1" spans="1:24" ht="4.5" customHeight="1">
      <c r="A1" s="208"/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</row>
    <row r="2" spans="1:24" ht="13.9" customHeight="1">
      <c r="A2" s="190" t="str">
        <f>"EXPORTAÇÕES POR PAÍSES E ZONAS ECONÓMICAS"</f>
        <v>EXPORTAÇÕES POR PAÍSES E ZONAS ECONÓMICAS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2"/>
    </row>
    <row r="3" spans="1:24" ht="3.6" customHeight="1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12"/>
    </row>
    <row r="4" spans="1:24" ht="3.6" customHeight="1">
      <c r="A4" s="160"/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2"/>
    </row>
    <row r="5" spans="1:24" ht="17.25" customHeight="1">
      <c r="A5" s="187" t="s">
        <v>453</v>
      </c>
      <c r="B5" s="187"/>
      <c r="C5" s="187"/>
      <c r="D5" s="187"/>
      <c r="E5" s="161"/>
      <c r="F5" s="209" t="s">
        <v>454</v>
      </c>
      <c r="G5" s="198"/>
      <c r="H5" s="198"/>
      <c r="I5" s="198"/>
      <c r="J5" s="198"/>
      <c r="K5" s="198"/>
      <c r="L5" s="198"/>
      <c r="M5" s="162"/>
      <c r="N5" s="187" t="s">
        <v>455</v>
      </c>
      <c r="O5" s="187"/>
      <c r="P5" s="187"/>
      <c r="Q5" s="187"/>
      <c r="R5" s="187"/>
      <c r="S5" s="187"/>
      <c r="T5" s="187"/>
      <c r="W5" s="189" t="s">
        <v>193</v>
      </c>
      <c r="X5" s="189"/>
    </row>
    <row r="6" spans="1:24" ht="2.25" customHeight="1">
      <c r="A6" s="187"/>
      <c r="B6" s="187"/>
      <c r="C6" s="187"/>
      <c r="D6" s="187"/>
      <c r="E6" s="161"/>
      <c r="F6" s="163"/>
      <c r="G6" s="163"/>
      <c r="H6" s="163"/>
      <c r="I6" s="163"/>
      <c r="J6" s="163"/>
      <c r="K6" s="163"/>
      <c r="L6" s="163"/>
      <c r="M6" s="162"/>
      <c r="N6" s="164"/>
      <c r="O6" s="164"/>
      <c r="P6" s="164"/>
      <c r="Q6" s="163"/>
      <c r="R6" s="163"/>
      <c r="S6" s="164"/>
      <c r="T6" s="164"/>
      <c r="U6" s="12"/>
    </row>
    <row r="7" spans="1:24" ht="24.75" customHeight="1">
      <c r="A7" s="187"/>
      <c r="B7" s="187"/>
      <c r="C7" s="187"/>
      <c r="D7" s="187"/>
      <c r="E7" s="165"/>
      <c r="F7" s="188" t="s">
        <v>313</v>
      </c>
      <c r="G7" s="188"/>
      <c r="H7" s="188"/>
      <c r="I7" s="188"/>
      <c r="J7" s="188"/>
      <c r="K7" s="166"/>
      <c r="L7" s="138" t="s">
        <v>314</v>
      </c>
      <c r="M7" s="167"/>
      <c r="N7" s="188" t="s">
        <v>313</v>
      </c>
      <c r="O7" s="188"/>
      <c r="P7" s="188"/>
      <c r="Q7" s="188"/>
      <c r="R7" s="188"/>
      <c r="S7" s="166"/>
      <c r="T7" s="138" t="s">
        <v>314</v>
      </c>
      <c r="U7" s="12"/>
    </row>
    <row r="8" spans="1:24" ht="2.25" customHeight="1">
      <c r="A8" s="187"/>
      <c r="B8" s="187"/>
      <c r="C8" s="187"/>
      <c r="D8" s="187"/>
      <c r="E8" s="165"/>
      <c r="F8" s="166"/>
      <c r="G8" s="166"/>
      <c r="H8" s="166"/>
      <c r="I8" s="166"/>
      <c r="J8" s="166"/>
      <c r="K8" s="166"/>
      <c r="L8" s="168"/>
      <c r="M8" s="167"/>
      <c r="N8" s="166"/>
      <c r="O8" s="166"/>
      <c r="P8" s="166"/>
      <c r="Q8" s="166"/>
      <c r="R8" s="166"/>
      <c r="S8" s="166"/>
      <c r="T8" s="166"/>
      <c r="U8" s="12"/>
    </row>
    <row r="9" spans="1:24" ht="34.5" customHeight="1">
      <c r="A9" s="187"/>
      <c r="B9" s="187"/>
      <c r="C9" s="187"/>
      <c r="D9" s="187"/>
      <c r="E9" s="161"/>
      <c r="F9" s="169" t="s">
        <v>659</v>
      </c>
      <c r="G9" s="163"/>
      <c r="H9" s="169" t="s">
        <v>660</v>
      </c>
      <c r="I9" s="163"/>
      <c r="J9" s="138" t="s">
        <v>456</v>
      </c>
      <c r="K9" s="163"/>
      <c r="L9" s="138" t="s">
        <v>315</v>
      </c>
      <c r="M9" s="162"/>
      <c r="N9" s="169" t="s">
        <v>659</v>
      </c>
      <c r="O9" s="163"/>
      <c r="P9" s="169" t="s">
        <v>660</v>
      </c>
      <c r="Q9" s="163"/>
      <c r="R9" s="138" t="s">
        <v>456</v>
      </c>
      <c r="S9" s="163"/>
      <c r="T9" s="138" t="s">
        <v>315</v>
      </c>
      <c r="U9" s="12"/>
    </row>
    <row r="10" spans="1:24" ht="13.15" customHeight="1">
      <c r="A10" s="12"/>
      <c r="B10" s="12"/>
      <c r="C10" s="12"/>
      <c r="D10" s="12"/>
      <c r="E10" s="12"/>
      <c r="F10" s="13"/>
      <c r="G10" s="13"/>
      <c r="H10" s="13"/>
      <c r="I10" s="13"/>
      <c r="J10" s="80"/>
      <c r="K10" s="13"/>
      <c r="L10" s="80"/>
      <c r="M10" s="170"/>
      <c r="N10" s="13"/>
      <c r="O10" s="13"/>
      <c r="P10" s="13"/>
      <c r="Q10" s="13"/>
      <c r="R10" s="80"/>
      <c r="S10" s="13"/>
      <c r="T10" s="80"/>
      <c r="U10" s="12"/>
    </row>
    <row r="11" spans="1:24" ht="13.5" customHeight="1">
      <c r="A11" s="171" t="s">
        <v>662</v>
      </c>
      <c r="B11" s="171"/>
      <c r="C11" s="171"/>
      <c r="D11" s="171"/>
      <c r="E11" s="172"/>
      <c r="F11" s="173"/>
      <c r="G11" s="173"/>
      <c r="H11" s="173"/>
      <c r="I11" s="173"/>
      <c r="J11" s="174"/>
      <c r="K11" s="173"/>
      <c r="L11" s="175"/>
      <c r="M11" s="176"/>
      <c r="N11" s="173"/>
      <c r="O11" s="173"/>
      <c r="P11" s="173"/>
      <c r="Q11" s="173"/>
      <c r="R11" s="174"/>
      <c r="S11" s="173"/>
      <c r="T11" s="175"/>
      <c r="U11" s="12"/>
    </row>
    <row r="12" spans="1:24" ht="12.75" customHeight="1">
      <c r="A12" s="75"/>
      <c r="B12" s="75" t="s">
        <v>663</v>
      </c>
      <c r="C12" s="75" t="s">
        <v>173</v>
      </c>
      <c r="D12" s="75"/>
      <c r="E12" s="75"/>
      <c r="F12" s="75">
        <v>1285.8539350000001</v>
      </c>
      <c r="G12" s="75"/>
      <c r="H12" s="75">
        <v>1288.2032899999999</v>
      </c>
      <c r="I12" s="75"/>
      <c r="J12" s="177">
        <f>F12-H12</f>
        <v>-2.3493549999998322</v>
      </c>
      <c r="K12" s="75"/>
      <c r="L12" s="178">
        <f>F12/H12*100-100</f>
        <v>-0.18237455363119182</v>
      </c>
      <c r="M12" s="170"/>
      <c r="N12" s="75">
        <v>3710.473884</v>
      </c>
      <c r="O12" s="75"/>
      <c r="P12" s="75">
        <v>3615.6165700000001</v>
      </c>
      <c r="Q12" s="75"/>
      <c r="R12" s="177">
        <f>N12-P12</f>
        <v>94.85731399999986</v>
      </c>
      <c r="S12" s="75"/>
      <c r="T12" s="178">
        <f>N12/P12*100-100</f>
        <v>2.6235446199429191</v>
      </c>
      <c r="U12" s="12"/>
    </row>
    <row r="13" spans="1:24" ht="12.75" customHeight="1">
      <c r="A13" s="75"/>
      <c r="B13" s="75" t="s">
        <v>665</v>
      </c>
      <c r="C13" s="75" t="s">
        <v>666</v>
      </c>
      <c r="D13" s="12"/>
      <c r="E13" s="12"/>
      <c r="F13" s="75">
        <v>696.247793</v>
      </c>
      <c r="G13" s="75"/>
      <c r="H13" s="75">
        <v>659.89622999999995</v>
      </c>
      <c r="I13" s="75"/>
      <c r="J13" s="177">
        <f>F13-H13</f>
        <v>36.351563000000056</v>
      </c>
      <c r="K13" s="75"/>
      <c r="L13" s="178">
        <f>F13/H13*100-100</f>
        <v>5.5086786902843983</v>
      </c>
      <c r="M13" s="170"/>
      <c r="N13" s="75">
        <v>1957.2248089999998</v>
      </c>
      <c r="O13" s="12"/>
      <c r="P13" s="75">
        <v>1913.0942749999999</v>
      </c>
      <c r="Q13" s="75"/>
      <c r="R13" s="177">
        <f>N13-P13</f>
        <v>44.130533999999898</v>
      </c>
      <c r="S13" s="75"/>
      <c r="T13" s="178">
        <f>N13/P13*100-100</f>
        <v>2.3067621170943085</v>
      </c>
      <c r="U13" s="12"/>
    </row>
    <row r="14" spans="1:24" ht="12.75" customHeight="1">
      <c r="A14" s="75"/>
      <c r="B14" s="75" t="s">
        <v>664</v>
      </c>
      <c r="C14" s="75" t="s">
        <v>165</v>
      </c>
      <c r="D14" s="75"/>
      <c r="E14" s="75"/>
      <c r="F14" s="75">
        <v>621.50094300000001</v>
      </c>
      <c r="G14" s="75"/>
      <c r="H14" s="75">
        <v>584.71280300000001</v>
      </c>
      <c r="I14" s="75"/>
      <c r="J14" s="177">
        <f>F14-H14</f>
        <v>36.788139999999999</v>
      </c>
      <c r="K14" s="75"/>
      <c r="L14" s="178">
        <f>F14/H14*100-100</f>
        <v>6.2916597364124982</v>
      </c>
      <c r="M14" s="170"/>
      <c r="N14" s="75">
        <v>1850.7917210000001</v>
      </c>
      <c r="O14" s="75"/>
      <c r="P14" s="75">
        <v>1701.580747</v>
      </c>
      <c r="Q14" s="75"/>
      <c r="R14" s="177">
        <f t="shared" ref="R14:R21" si="0">N14-P14</f>
        <v>149.21097400000008</v>
      </c>
      <c r="S14" s="75"/>
      <c r="T14" s="178">
        <f>N14/P14*100-100</f>
        <v>8.768962287747371</v>
      </c>
      <c r="U14" s="12"/>
      <c r="V14" s="180"/>
      <c r="W14" s="180"/>
    </row>
    <row r="15" spans="1:24" ht="12.75" customHeight="1">
      <c r="A15" s="12"/>
      <c r="B15" s="75" t="s">
        <v>674</v>
      </c>
      <c r="C15" s="75" t="s">
        <v>187</v>
      </c>
      <c r="D15" s="12"/>
      <c r="E15" s="12"/>
      <c r="F15" s="75">
        <v>315.81311399999998</v>
      </c>
      <c r="G15" s="75"/>
      <c r="H15" s="75">
        <v>311.57439900000003</v>
      </c>
      <c r="I15" s="75"/>
      <c r="J15" s="177">
        <f>F15-H15</f>
        <v>4.2387149999999565</v>
      </c>
      <c r="K15" s="75"/>
      <c r="L15" s="178">
        <f>F15/H15*100-100</f>
        <v>1.3604182543893728</v>
      </c>
      <c r="M15" s="170"/>
      <c r="N15" s="75">
        <v>951.87210000000005</v>
      </c>
      <c r="O15" s="12"/>
      <c r="P15" s="75">
        <v>935.90979700000003</v>
      </c>
      <c r="Q15" s="75"/>
      <c r="R15" s="177">
        <f t="shared" si="0"/>
        <v>15.96230300000002</v>
      </c>
      <c r="S15" s="75"/>
      <c r="T15" s="178">
        <f>N15/P15*100-100</f>
        <v>1.7055386161322588</v>
      </c>
      <c r="U15" s="12"/>
      <c r="V15" s="180"/>
      <c r="W15" s="180"/>
    </row>
    <row r="16" spans="1:24" ht="12.75" customHeight="1">
      <c r="A16" s="12"/>
      <c r="B16" s="75" t="s">
        <v>675</v>
      </c>
      <c r="C16" s="75" t="s">
        <v>341</v>
      </c>
      <c r="D16" s="12"/>
      <c r="E16" s="12"/>
      <c r="F16" s="75">
        <v>259.93207699999999</v>
      </c>
      <c r="G16" s="75"/>
      <c r="H16" s="75">
        <v>240.44184899999999</v>
      </c>
      <c r="I16" s="75"/>
      <c r="J16" s="177">
        <f>F16-H16</f>
        <v>19.490228000000002</v>
      </c>
      <c r="K16" s="75"/>
      <c r="L16" s="178">
        <f>F16/H16*100-100</f>
        <v>8.1060048743844249</v>
      </c>
      <c r="M16" s="170"/>
      <c r="N16" s="75">
        <v>709.06633399999998</v>
      </c>
      <c r="O16" s="12"/>
      <c r="P16" s="75">
        <v>681.50033899999994</v>
      </c>
      <c r="Q16" s="75"/>
      <c r="R16" s="177">
        <f t="shared" si="0"/>
        <v>27.565995000000044</v>
      </c>
      <c r="S16" s="75"/>
      <c r="T16" s="178">
        <f>N16/P16*100-100</f>
        <v>4.0448982080403653</v>
      </c>
      <c r="U16" s="12"/>
      <c r="V16" s="180"/>
      <c r="W16" s="180"/>
    </row>
    <row r="17" spans="1:23" ht="12.75" customHeight="1">
      <c r="A17" s="12"/>
      <c r="B17" s="75" t="s">
        <v>667</v>
      </c>
      <c r="C17" s="75" t="s">
        <v>668</v>
      </c>
      <c r="D17" s="12"/>
      <c r="E17" s="12"/>
      <c r="F17" s="75">
        <v>254.821449</v>
      </c>
      <c r="G17" s="75"/>
      <c r="H17" s="75">
        <v>207.602689</v>
      </c>
      <c r="I17" s="75"/>
      <c r="J17" s="177">
        <f t="shared" ref="J17:J21" si="1">F17-H17</f>
        <v>47.218760000000003</v>
      </c>
      <c r="K17" s="75"/>
      <c r="L17" s="178">
        <f t="shared" ref="L17:L21" si="2">F17/H17*100-100</f>
        <v>22.744772829026317</v>
      </c>
      <c r="M17" s="170"/>
      <c r="N17" s="75">
        <v>716.66689399999996</v>
      </c>
      <c r="O17" s="12"/>
      <c r="P17" s="75">
        <v>569.53502000000003</v>
      </c>
      <c r="Q17" s="75"/>
      <c r="R17" s="177">
        <f t="shared" si="0"/>
        <v>147.13187399999993</v>
      </c>
      <c r="S17" s="75"/>
      <c r="T17" s="178">
        <f t="shared" ref="T17:T21" si="3">N17/P17*100-100</f>
        <v>25.833683414234997</v>
      </c>
      <c r="U17" s="12"/>
      <c r="V17" s="180"/>
      <c r="W17" s="180"/>
    </row>
    <row r="18" spans="1:23" ht="12.75" customHeight="1">
      <c r="A18" s="179"/>
      <c r="B18" s="75" t="s">
        <v>669</v>
      </c>
      <c r="C18" s="75" t="s">
        <v>670</v>
      </c>
      <c r="D18" s="12"/>
      <c r="E18" s="12"/>
      <c r="F18" s="75">
        <v>177.64062300000001</v>
      </c>
      <c r="G18" s="75"/>
      <c r="H18" s="75">
        <v>196.27210400000001</v>
      </c>
      <c r="I18" s="75"/>
      <c r="J18" s="177">
        <f t="shared" si="1"/>
        <v>-18.631481000000008</v>
      </c>
      <c r="K18" s="75"/>
      <c r="L18" s="178">
        <f t="shared" si="2"/>
        <v>-9.4926791022732431</v>
      </c>
      <c r="M18" s="170"/>
      <c r="N18" s="75">
        <v>555.25759900000003</v>
      </c>
      <c r="O18" s="12"/>
      <c r="P18" s="75">
        <v>563.70200399999999</v>
      </c>
      <c r="Q18" s="75"/>
      <c r="R18" s="177">
        <f t="shared" si="0"/>
        <v>-8.4444049999999606</v>
      </c>
      <c r="S18" s="75"/>
      <c r="T18" s="178">
        <f t="shared" si="3"/>
        <v>-1.4980264288717962</v>
      </c>
      <c r="U18" s="12"/>
      <c r="V18" s="180"/>
      <c r="W18" s="180"/>
    </row>
    <row r="19" spans="1:23" ht="12.75" customHeight="1">
      <c r="A19" s="12"/>
      <c r="B19" s="75" t="s">
        <v>678</v>
      </c>
      <c r="C19" s="75" t="s">
        <v>679</v>
      </c>
      <c r="D19" s="12"/>
      <c r="E19" s="12"/>
      <c r="F19" s="75">
        <v>89.890863999999993</v>
      </c>
      <c r="G19" s="75"/>
      <c r="H19" s="75">
        <v>121.89272699999999</v>
      </c>
      <c r="I19" s="75"/>
      <c r="J19" s="177">
        <f t="shared" si="1"/>
        <v>-32.001863</v>
      </c>
      <c r="K19" s="75"/>
      <c r="L19" s="178">
        <f t="shared" si="2"/>
        <v>-26.254120149432708</v>
      </c>
      <c r="M19" s="170"/>
      <c r="N19" s="75">
        <v>288.275486</v>
      </c>
      <c r="O19" s="12"/>
      <c r="P19" s="75">
        <v>348.37644299999999</v>
      </c>
      <c r="Q19" s="75"/>
      <c r="R19" s="177">
        <f t="shared" si="0"/>
        <v>-60.100956999999994</v>
      </c>
      <c r="S19" s="75"/>
      <c r="T19" s="178">
        <f t="shared" si="3"/>
        <v>-17.251728183010357</v>
      </c>
      <c r="U19" s="12"/>
      <c r="V19" s="180"/>
      <c r="W19" s="180"/>
    </row>
    <row r="20" spans="1:23" ht="12.75" customHeight="1">
      <c r="A20" s="12"/>
      <c r="B20" s="75" t="s">
        <v>672</v>
      </c>
      <c r="C20" s="75" t="s">
        <v>673</v>
      </c>
      <c r="D20" s="12"/>
      <c r="E20" s="12"/>
      <c r="F20" s="75">
        <v>135.42972</v>
      </c>
      <c r="G20" s="75"/>
      <c r="H20" s="75">
        <v>112.983316</v>
      </c>
      <c r="I20" s="75"/>
      <c r="J20" s="177">
        <f t="shared" si="1"/>
        <v>22.446404000000001</v>
      </c>
      <c r="K20" s="75"/>
      <c r="L20" s="178">
        <f t="shared" si="2"/>
        <v>19.867007620841989</v>
      </c>
      <c r="M20" s="170"/>
      <c r="N20" s="75">
        <v>355.99647000000004</v>
      </c>
      <c r="O20" s="12"/>
      <c r="P20" s="75">
        <v>379.76079999999996</v>
      </c>
      <c r="Q20" s="75"/>
      <c r="R20" s="177">
        <f t="shared" si="0"/>
        <v>-23.764329999999916</v>
      </c>
      <c r="S20" s="75"/>
      <c r="T20" s="178">
        <f t="shared" si="3"/>
        <v>-6.2577101164732909</v>
      </c>
      <c r="U20" s="12"/>
      <c r="V20" s="180"/>
      <c r="W20" s="180"/>
    </row>
    <row r="21" spans="1:23" ht="12.75" customHeight="1">
      <c r="A21" s="12"/>
      <c r="B21" s="75" t="s">
        <v>680</v>
      </c>
      <c r="C21" s="75" t="s">
        <v>337</v>
      </c>
      <c r="D21" s="12"/>
      <c r="E21" s="12"/>
      <c r="F21" s="75">
        <v>61.383094</v>
      </c>
      <c r="G21" s="75"/>
      <c r="H21" s="75">
        <v>54.400537</v>
      </c>
      <c r="I21" s="75"/>
      <c r="J21" s="177">
        <f t="shared" si="1"/>
        <v>6.9825569999999999</v>
      </c>
      <c r="K21" s="75"/>
      <c r="L21" s="178">
        <f t="shared" si="2"/>
        <v>12.835456017649236</v>
      </c>
      <c r="M21" s="170"/>
      <c r="N21" s="75">
        <v>195.662779</v>
      </c>
      <c r="O21" s="12"/>
      <c r="P21" s="75">
        <v>240.34908199999998</v>
      </c>
      <c r="Q21" s="75"/>
      <c r="R21" s="177">
        <f t="shared" si="0"/>
        <v>-44.686302999999981</v>
      </c>
      <c r="S21" s="75"/>
      <c r="T21" s="178">
        <f t="shared" si="3"/>
        <v>-18.592250333620981</v>
      </c>
      <c r="U21" s="12"/>
      <c r="V21" s="180"/>
      <c r="W21" s="180"/>
    </row>
    <row r="22" spans="1:23" ht="4.5" customHeight="1">
      <c r="A22" s="12"/>
      <c r="B22" s="179"/>
      <c r="C22" s="179"/>
      <c r="D22" s="12"/>
      <c r="E22" s="12"/>
      <c r="F22" s="75"/>
      <c r="G22" s="75"/>
      <c r="H22" s="75"/>
      <c r="I22" s="75"/>
      <c r="J22" s="177"/>
      <c r="K22" s="75"/>
      <c r="L22" s="178"/>
      <c r="M22" s="170"/>
      <c r="N22" s="75"/>
      <c r="O22" s="12"/>
      <c r="P22" s="75"/>
      <c r="Q22" s="75"/>
      <c r="R22" s="177"/>
      <c r="S22" s="75"/>
      <c r="T22" s="178"/>
      <c r="U22" s="12"/>
      <c r="V22" s="180"/>
      <c r="W22" s="180"/>
    </row>
    <row r="23" spans="1:23" ht="13.5" customHeight="1">
      <c r="A23" s="181" t="s">
        <v>457</v>
      </c>
      <c r="B23" s="181"/>
      <c r="C23" s="181"/>
      <c r="D23" s="181"/>
      <c r="E23" s="182"/>
      <c r="F23" s="173">
        <v>3444.0774780000002</v>
      </c>
      <c r="G23" s="173"/>
      <c r="H23" s="173">
        <v>3256.9729539999998</v>
      </c>
      <c r="I23" s="173"/>
      <c r="J23" s="174">
        <f>F23-H23</f>
        <v>187.10452400000031</v>
      </c>
      <c r="K23" s="173"/>
      <c r="L23" s="175">
        <f>F23/H23*100-100</f>
        <v>5.7447368044678058</v>
      </c>
      <c r="M23" s="176"/>
      <c r="N23" s="173">
        <v>9904.1908089999997</v>
      </c>
      <c r="O23" s="173"/>
      <c r="P23" s="173">
        <v>9352.710328000001</v>
      </c>
      <c r="Q23" s="173"/>
      <c r="R23" s="174">
        <f>N23-P23</f>
        <v>551.48048099999869</v>
      </c>
      <c r="S23" s="173"/>
      <c r="T23" s="175">
        <f>N23/P23*100-100</f>
        <v>5.8964777231364138</v>
      </c>
      <c r="U23" s="12"/>
      <c r="V23" s="180"/>
      <c r="W23" s="180"/>
    </row>
    <row r="24" spans="1:23" ht="3" customHeight="1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183"/>
      <c r="N24" s="75"/>
      <c r="O24" s="75"/>
      <c r="P24" s="75"/>
      <c r="Q24" s="75"/>
      <c r="R24" s="75"/>
      <c r="S24" s="75"/>
      <c r="T24" s="75"/>
      <c r="U24" s="12"/>
      <c r="V24" s="180"/>
      <c r="W24" s="180"/>
    </row>
    <row r="25" spans="1:23" ht="13.5" customHeight="1">
      <c r="A25" s="184" t="s">
        <v>458</v>
      </c>
      <c r="B25" s="181"/>
      <c r="C25" s="181"/>
      <c r="D25" s="181"/>
      <c r="E25" s="182"/>
      <c r="F25" s="173">
        <v>4007.7907639999994</v>
      </c>
      <c r="G25" s="173"/>
      <c r="H25" s="173">
        <v>3834.3148809999998</v>
      </c>
      <c r="I25" s="173"/>
      <c r="J25" s="174">
        <f>F25-H25</f>
        <v>173.47588299999961</v>
      </c>
      <c r="K25" s="173"/>
      <c r="L25" s="175">
        <f>F25/H25*100-100</f>
        <v>4.5242993437919523</v>
      </c>
      <c r="M25" s="176"/>
      <c r="N25" s="173">
        <v>11636.386562</v>
      </c>
      <c r="O25" s="173"/>
      <c r="P25" s="173">
        <v>11060.436928000001</v>
      </c>
      <c r="Q25" s="173"/>
      <c r="R25" s="174">
        <f>N25-P25</f>
        <v>575.9496339999987</v>
      </c>
      <c r="S25" s="173"/>
      <c r="T25" s="175">
        <f>N25/P25*100-100</f>
        <v>5.2072954960934226</v>
      </c>
      <c r="U25" s="12"/>
      <c r="V25" s="180"/>
      <c r="W25" s="180"/>
    </row>
    <row r="26" spans="1:23" ht="3" customHeight="1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183"/>
      <c r="N26" s="75"/>
      <c r="O26" s="75"/>
      <c r="P26" s="75"/>
      <c r="Q26" s="75"/>
      <c r="R26" s="75"/>
      <c r="S26" s="75"/>
      <c r="T26" s="75"/>
      <c r="U26" s="12"/>
      <c r="V26" s="180"/>
      <c r="W26" s="180"/>
    </row>
    <row r="27" spans="1:23" ht="13.5" customHeight="1">
      <c r="A27" s="184" t="s">
        <v>459</v>
      </c>
      <c r="B27" s="181"/>
      <c r="C27" s="181"/>
      <c r="D27" s="181"/>
      <c r="E27" s="182"/>
      <c r="F27" s="173">
        <v>1128.6972450000007</v>
      </c>
      <c r="G27" s="173"/>
      <c r="H27" s="173">
        <v>1113.9897190000002</v>
      </c>
      <c r="I27" s="173"/>
      <c r="J27" s="174">
        <f>F27-H27</f>
        <v>14.707526000000598</v>
      </c>
      <c r="K27" s="173"/>
      <c r="L27" s="175">
        <f>F27/H27*100-100</f>
        <v>1.3202568882954466</v>
      </c>
      <c r="M27" s="176"/>
      <c r="N27" s="173">
        <v>3265.8780470000006</v>
      </c>
      <c r="O27" s="173"/>
      <c r="P27" s="173">
        <v>3271.4932779999999</v>
      </c>
      <c r="Q27" s="173"/>
      <c r="R27" s="174">
        <f>N27-P27</f>
        <v>-5.6152309999993122</v>
      </c>
      <c r="S27" s="173"/>
      <c r="T27" s="175">
        <f>N27/P27*100-100</f>
        <v>-0.17164122077707589</v>
      </c>
      <c r="U27" s="12"/>
      <c r="V27" s="180"/>
      <c r="W27" s="180"/>
    </row>
    <row r="28" spans="1:23" ht="3" customHeight="1">
      <c r="A28" s="185"/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2"/>
      <c r="V28" s="180"/>
      <c r="W28" s="180"/>
    </row>
    <row r="29" spans="1:23" ht="3.75" customHeight="1">
      <c r="A29" s="18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2"/>
      <c r="V29" s="180"/>
      <c r="W29" s="180"/>
    </row>
    <row r="30" spans="1:2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</row>
    <row r="31" spans="1:2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</row>
    <row r="32" spans="1:2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</row>
    <row r="33" spans="1:2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</row>
    <row r="34" spans="1:2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</row>
    <row r="35" spans="1:2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</row>
    <row r="36" spans="1:2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</row>
    <row r="37" spans="1:2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</row>
    <row r="38" spans="1:2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</row>
    <row r="39" spans="1:2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</row>
    <row r="40" spans="1:2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</row>
    <row r="41" spans="1:2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</row>
    <row r="42" spans="1:2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</row>
    <row r="43" spans="1:2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</row>
    <row r="44" spans="1:21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</row>
    <row r="45" spans="1:2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</row>
    <row r="46" spans="1:21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</row>
  </sheetData>
  <mergeCells count="8">
    <mergeCell ref="W5:X5"/>
    <mergeCell ref="A1:T1"/>
    <mergeCell ref="A2:T2"/>
    <mergeCell ref="A5:D9"/>
    <mergeCell ref="F5:L5"/>
    <mergeCell ref="N5:T5"/>
    <mergeCell ref="F7:J7"/>
    <mergeCell ref="N7:R7"/>
  </mergeCells>
  <hyperlinks>
    <hyperlink ref="W5:X5" location="Indice!A1" display="Voltar ao Indice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59"/>
  <sheetViews>
    <sheetView showGridLines="0" topLeftCell="A2" zoomScale="90" zoomScaleNormal="90" workbookViewId="0">
      <selection activeCell="A2" sqref="A2:U2"/>
    </sheetView>
  </sheetViews>
  <sheetFormatPr defaultRowHeight="12.75"/>
  <cols>
    <col min="1" max="2" width="9.140625" style="11"/>
    <col min="3" max="21" width="9" style="11" customWidth="1"/>
    <col min="22" max="22" width="9.28515625" style="11" bestFit="1" customWidth="1"/>
    <col min="23" max="16384" width="9.140625" style="11"/>
  </cols>
  <sheetData>
    <row r="1" spans="1:22" ht="2.25" hidden="1" customHeight="1"/>
    <row r="2" spans="1:22" ht="21" customHeight="1">
      <c r="A2" s="201" t="s">
        <v>402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</row>
    <row r="3" spans="1:22" ht="18" customHeight="1" thickBot="1">
      <c r="A3" s="205" t="s">
        <v>398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2" ht="23.25" customHeight="1" thickBot="1">
      <c r="A4" s="214" t="s">
        <v>163</v>
      </c>
      <c r="B4" s="214" t="s">
        <v>164</v>
      </c>
      <c r="C4" s="127">
        <v>111</v>
      </c>
      <c r="D4" s="127">
        <v>112</v>
      </c>
      <c r="E4" s="127">
        <v>121</v>
      </c>
      <c r="F4" s="127">
        <v>122</v>
      </c>
      <c r="G4" s="127" t="s">
        <v>194</v>
      </c>
      <c r="H4" s="127" t="s">
        <v>195</v>
      </c>
      <c r="I4" s="127" t="s">
        <v>196</v>
      </c>
      <c r="J4" s="127">
        <v>321</v>
      </c>
      <c r="K4" s="127">
        <v>322</v>
      </c>
      <c r="L4" s="127" t="s">
        <v>197</v>
      </c>
      <c r="M4" s="127" t="s">
        <v>198</v>
      </c>
      <c r="N4" s="127" t="s">
        <v>199</v>
      </c>
      <c r="O4" s="127">
        <v>521</v>
      </c>
      <c r="P4" s="127">
        <v>522</v>
      </c>
      <c r="Q4" s="127" t="s">
        <v>200</v>
      </c>
      <c r="R4" s="127" t="s">
        <v>201</v>
      </c>
      <c r="S4" s="127" t="s">
        <v>202</v>
      </c>
      <c r="T4" s="127" t="s">
        <v>203</v>
      </c>
      <c r="U4" s="127" t="s">
        <v>204</v>
      </c>
    </row>
    <row r="5" spans="1:22" ht="11.25" customHeight="1" thickBot="1">
      <c r="A5" s="215"/>
      <c r="B5" s="215"/>
      <c r="C5" s="216" t="s">
        <v>310</v>
      </c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8"/>
    </row>
    <row r="6" spans="1:22" ht="9" customHeight="1">
      <c r="A6" s="19">
        <v>2018</v>
      </c>
      <c r="B6" s="20" t="s">
        <v>382</v>
      </c>
      <c r="C6" s="27">
        <v>116.376295</v>
      </c>
      <c r="D6" s="27">
        <v>182.91202000000001</v>
      </c>
      <c r="E6" s="27">
        <v>36.857728000000002</v>
      </c>
      <c r="F6" s="27">
        <v>375.15655399999997</v>
      </c>
      <c r="G6" s="27">
        <v>157.41537999999994</v>
      </c>
      <c r="H6" s="27">
        <v>1535.432272</v>
      </c>
      <c r="I6" s="27">
        <v>673.27442300000007</v>
      </c>
      <c r="J6" s="27">
        <v>4.3303399999999996</v>
      </c>
      <c r="K6" s="27">
        <v>122.21579699999999</v>
      </c>
      <c r="L6" s="27">
        <v>520.7336140000001</v>
      </c>
      <c r="M6" s="27">
        <v>415.72308300000009</v>
      </c>
      <c r="N6" s="27">
        <v>423.781564</v>
      </c>
      <c r="O6" s="27">
        <v>79.910996999999995</v>
      </c>
      <c r="P6" s="27">
        <v>13.279522</v>
      </c>
      <c r="Q6" s="27">
        <v>447.26001800000006</v>
      </c>
      <c r="R6" s="27">
        <v>146.78618900000001</v>
      </c>
      <c r="S6" s="27">
        <v>352.92825000000011</v>
      </c>
      <c r="T6" s="27">
        <v>371.47412700000001</v>
      </c>
      <c r="U6" s="27">
        <v>0.87973299999999999</v>
      </c>
      <c r="V6" s="15"/>
    </row>
    <row r="7" spans="1:22" ht="9" customHeight="1">
      <c r="A7" s="19"/>
      <c r="B7" s="20" t="s">
        <v>383</v>
      </c>
      <c r="C7" s="27">
        <v>67.325659999999999</v>
      </c>
      <c r="D7" s="27">
        <v>182.12208899999996</v>
      </c>
      <c r="E7" s="27">
        <v>42.505294000000006</v>
      </c>
      <c r="F7" s="27">
        <v>353.09592799999996</v>
      </c>
      <c r="G7" s="27">
        <v>166.95145500000004</v>
      </c>
      <c r="H7" s="27">
        <v>1505.2570719999999</v>
      </c>
      <c r="I7" s="27">
        <v>497.70150500000011</v>
      </c>
      <c r="J7" s="27">
        <v>6.6706120000000002</v>
      </c>
      <c r="K7" s="27">
        <v>152.55144799999999</v>
      </c>
      <c r="L7" s="27">
        <v>495.56247300000013</v>
      </c>
      <c r="M7" s="27">
        <v>383.73539600000004</v>
      </c>
      <c r="N7" s="27">
        <v>416.68296399999997</v>
      </c>
      <c r="O7" s="27">
        <v>96.458419000000006</v>
      </c>
      <c r="P7" s="27">
        <v>12.766489</v>
      </c>
      <c r="Q7" s="27">
        <v>412.49378999999999</v>
      </c>
      <c r="R7" s="27">
        <v>131.415198</v>
      </c>
      <c r="S7" s="27">
        <v>330.70904700000011</v>
      </c>
      <c r="T7" s="27">
        <v>353.10671400000001</v>
      </c>
      <c r="U7" s="27">
        <v>0.41596699999999998</v>
      </c>
    </row>
    <row r="8" spans="1:22" ht="9" customHeight="1">
      <c r="A8" s="19"/>
      <c r="B8" s="20" t="s">
        <v>384</v>
      </c>
      <c r="C8" s="27">
        <v>110.84184099999999</v>
      </c>
      <c r="D8" s="27">
        <v>220.474378</v>
      </c>
      <c r="E8" s="27">
        <v>41.959067000000005</v>
      </c>
      <c r="F8" s="27">
        <v>399.83989400000002</v>
      </c>
      <c r="G8" s="27">
        <v>174.34321300000005</v>
      </c>
      <c r="H8" s="27">
        <v>1676.2217059999998</v>
      </c>
      <c r="I8" s="27">
        <v>453.66798399999999</v>
      </c>
      <c r="J8" s="27">
        <v>5.277183</v>
      </c>
      <c r="K8" s="27">
        <v>168.43664100000001</v>
      </c>
      <c r="L8" s="27">
        <v>584.41388899999993</v>
      </c>
      <c r="M8" s="27">
        <v>406.09684500000014</v>
      </c>
      <c r="N8" s="27">
        <v>469.00018299999999</v>
      </c>
      <c r="O8" s="27">
        <v>202.806646</v>
      </c>
      <c r="P8" s="27">
        <v>18.449713000000003</v>
      </c>
      <c r="Q8" s="27">
        <v>464.92132700000002</v>
      </c>
      <c r="R8" s="27">
        <v>145.15883800000003</v>
      </c>
      <c r="S8" s="27">
        <v>350.97959400000013</v>
      </c>
      <c r="T8" s="27">
        <v>376.78529900000001</v>
      </c>
      <c r="U8" s="27">
        <v>0.55606600000000006</v>
      </c>
    </row>
    <row r="9" spans="1:22" ht="9" customHeight="1">
      <c r="A9" s="19"/>
      <c r="B9" s="20" t="s">
        <v>385</v>
      </c>
      <c r="C9" s="27">
        <v>100.579155</v>
      </c>
      <c r="D9" s="27">
        <v>246.40324800000002</v>
      </c>
      <c r="E9" s="27">
        <v>35.411191000000002</v>
      </c>
      <c r="F9" s="27">
        <v>404.85249399999998</v>
      </c>
      <c r="G9" s="27">
        <v>176.84400299999999</v>
      </c>
      <c r="H9" s="27">
        <v>1678.0622480000004</v>
      </c>
      <c r="I9" s="27">
        <v>494.17472699999996</v>
      </c>
      <c r="J9" s="27">
        <v>4.8590039999999997</v>
      </c>
      <c r="K9" s="27">
        <v>160.33808399999998</v>
      </c>
      <c r="L9" s="27">
        <v>553.9295360000001</v>
      </c>
      <c r="M9" s="27">
        <v>389.29090900000006</v>
      </c>
      <c r="N9" s="27">
        <v>444.194301</v>
      </c>
      <c r="O9" s="27">
        <v>143.430105</v>
      </c>
      <c r="P9" s="27">
        <v>14.241006</v>
      </c>
      <c r="Q9" s="27">
        <v>455.32247299999995</v>
      </c>
      <c r="R9" s="27">
        <v>142.93308499999998</v>
      </c>
      <c r="S9" s="27">
        <v>316.5437720000001</v>
      </c>
      <c r="T9" s="27">
        <v>368.06879099999998</v>
      </c>
      <c r="U9" s="27">
        <v>2.0714980000000001</v>
      </c>
    </row>
    <row r="10" spans="1:22" ht="9" customHeight="1">
      <c r="A10" s="19"/>
      <c r="B10" s="20" t="s">
        <v>386</v>
      </c>
      <c r="C10" s="27">
        <v>86.273652999999996</v>
      </c>
      <c r="D10" s="27">
        <v>261.18933499999997</v>
      </c>
      <c r="E10" s="27">
        <v>41.273108000000001</v>
      </c>
      <c r="F10" s="27">
        <v>448.01684</v>
      </c>
      <c r="G10" s="27">
        <v>169.51865199999995</v>
      </c>
      <c r="H10" s="27">
        <v>1753.2437209999998</v>
      </c>
      <c r="I10" s="27">
        <v>436.49919299999999</v>
      </c>
      <c r="J10" s="27">
        <v>14.031897000000001</v>
      </c>
      <c r="K10" s="27">
        <v>138.05553100000003</v>
      </c>
      <c r="L10" s="27">
        <v>592.07806400000015</v>
      </c>
      <c r="M10" s="27">
        <v>442.47380099999992</v>
      </c>
      <c r="N10" s="27">
        <v>462.15014099999996</v>
      </c>
      <c r="O10" s="27">
        <v>118.11199400000001</v>
      </c>
      <c r="P10" s="27">
        <v>18.118898999999999</v>
      </c>
      <c r="Q10" s="27">
        <v>482.53212600000001</v>
      </c>
      <c r="R10" s="27">
        <v>152.38456600000001</v>
      </c>
      <c r="S10" s="27">
        <v>324.57676099999992</v>
      </c>
      <c r="T10" s="27">
        <v>385.14615400000002</v>
      </c>
      <c r="U10" s="27">
        <v>0.81955800000000001</v>
      </c>
    </row>
    <row r="11" spans="1:22" ht="9" customHeight="1">
      <c r="A11" s="19"/>
      <c r="B11" s="20" t="s">
        <v>387</v>
      </c>
      <c r="C11" s="27">
        <v>131.65362200000001</v>
      </c>
      <c r="D11" s="27">
        <v>244.76620300000002</v>
      </c>
      <c r="E11" s="27">
        <v>35.745607999999997</v>
      </c>
      <c r="F11" s="27">
        <v>421.61597699999993</v>
      </c>
      <c r="G11" s="27">
        <v>215.92983000000004</v>
      </c>
      <c r="H11" s="27">
        <v>1719.1095450000012</v>
      </c>
      <c r="I11" s="27">
        <v>904.43748599999981</v>
      </c>
      <c r="J11" s="27">
        <v>19.190614</v>
      </c>
      <c r="K11" s="27">
        <v>160.51190299999996</v>
      </c>
      <c r="L11" s="27">
        <v>639.37574599999994</v>
      </c>
      <c r="M11" s="27">
        <v>437.90076099999999</v>
      </c>
      <c r="N11" s="27">
        <v>375.02769899999998</v>
      </c>
      <c r="O11" s="27">
        <v>151.80690600000003</v>
      </c>
      <c r="P11" s="27">
        <v>18.367432999999998</v>
      </c>
      <c r="Q11" s="27">
        <v>509.92888000000005</v>
      </c>
      <c r="R11" s="27">
        <v>162.430598</v>
      </c>
      <c r="S11" s="27">
        <v>336.09174299999984</v>
      </c>
      <c r="T11" s="27">
        <v>383.00331</v>
      </c>
      <c r="U11" s="27">
        <v>0.56171199999999999</v>
      </c>
    </row>
    <row r="12" spans="1:22" ht="9" customHeight="1">
      <c r="A12" s="19"/>
      <c r="B12" s="20" t="s">
        <v>388</v>
      </c>
      <c r="C12" s="27">
        <v>108.238561</v>
      </c>
      <c r="D12" s="27">
        <v>216.56495999999999</v>
      </c>
      <c r="E12" s="27">
        <v>59.590575999999999</v>
      </c>
      <c r="F12" s="27">
        <v>449.11887900000005</v>
      </c>
      <c r="G12" s="27">
        <v>203.22142600000001</v>
      </c>
      <c r="H12" s="27">
        <v>1743.8055419999991</v>
      </c>
      <c r="I12" s="27">
        <v>630.86750500000005</v>
      </c>
      <c r="J12" s="27">
        <v>6.0091520000000003</v>
      </c>
      <c r="K12" s="27">
        <v>155.53628599999999</v>
      </c>
      <c r="L12" s="27">
        <v>609.76954099999989</v>
      </c>
      <c r="M12" s="27">
        <v>449.61634300000003</v>
      </c>
      <c r="N12" s="27">
        <v>359.82134500000001</v>
      </c>
      <c r="O12" s="27">
        <v>112.78945899999999</v>
      </c>
      <c r="P12" s="27">
        <v>22.706414000000002</v>
      </c>
      <c r="Q12" s="27">
        <v>500.83853500000004</v>
      </c>
      <c r="R12" s="27">
        <v>159.05876000000001</v>
      </c>
      <c r="S12" s="27">
        <v>396.87429900000006</v>
      </c>
      <c r="T12" s="27">
        <v>382.46123299999999</v>
      </c>
      <c r="U12" s="27">
        <v>0.66051499999999996</v>
      </c>
    </row>
    <row r="13" spans="1:22" ht="9" customHeight="1">
      <c r="A13" s="19"/>
      <c r="B13" s="20" t="s">
        <v>389</v>
      </c>
      <c r="C13" s="27">
        <v>106.414314</v>
      </c>
      <c r="D13" s="27">
        <v>249.10073799999998</v>
      </c>
      <c r="E13" s="27">
        <v>41.224020000000003</v>
      </c>
      <c r="F13" s="27">
        <v>448.35097100000002</v>
      </c>
      <c r="G13" s="27">
        <v>161.09013299999998</v>
      </c>
      <c r="H13" s="27">
        <v>1302.5394600000004</v>
      </c>
      <c r="I13" s="27">
        <v>776.23920999999996</v>
      </c>
      <c r="J13" s="27">
        <v>21.719138000000001</v>
      </c>
      <c r="K13" s="27">
        <v>216.05524100000002</v>
      </c>
      <c r="L13" s="27">
        <v>490.64433700000018</v>
      </c>
      <c r="M13" s="27">
        <v>341.10845700000004</v>
      </c>
      <c r="N13" s="27">
        <v>261.97381200000001</v>
      </c>
      <c r="O13" s="27">
        <v>118.546953</v>
      </c>
      <c r="P13" s="27">
        <v>14.917975</v>
      </c>
      <c r="Q13" s="27">
        <v>298.503173</v>
      </c>
      <c r="R13" s="27">
        <v>137.96388899999999</v>
      </c>
      <c r="S13" s="27">
        <v>386.41150900000019</v>
      </c>
      <c r="T13" s="27">
        <v>354.26190000000003</v>
      </c>
      <c r="U13" s="27">
        <v>0.519617</v>
      </c>
    </row>
    <row r="14" spans="1:22" ht="9" customHeight="1">
      <c r="A14" s="19"/>
      <c r="B14" s="20" t="s">
        <v>390</v>
      </c>
      <c r="C14" s="27">
        <v>94.704851999999988</v>
      </c>
      <c r="D14" s="27">
        <v>225.70567499999999</v>
      </c>
      <c r="E14" s="27">
        <v>33.293377999999997</v>
      </c>
      <c r="F14" s="27">
        <v>408.29255999999992</v>
      </c>
      <c r="G14" s="27">
        <v>192.58070099999998</v>
      </c>
      <c r="H14" s="27">
        <v>1577.9263689999993</v>
      </c>
      <c r="I14" s="27">
        <v>360.63071600000001</v>
      </c>
      <c r="J14" s="27">
        <v>9.6131589999999996</v>
      </c>
      <c r="K14" s="27">
        <v>211.73335099999997</v>
      </c>
      <c r="L14" s="27">
        <v>592.08425000000011</v>
      </c>
      <c r="M14" s="27">
        <v>393.44869900000003</v>
      </c>
      <c r="N14" s="27">
        <v>334.21399300000002</v>
      </c>
      <c r="O14" s="27">
        <v>124.51955699999999</v>
      </c>
      <c r="P14" s="27">
        <v>14.001037</v>
      </c>
      <c r="Q14" s="27">
        <v>459.35774700000002</v>
      </c>
      <c r="R14" s="27">
        <v>144.04384999999999</v>
      </c>
      <c r="S14" s="27">
        <v>394.32858000000022</v>
      </c>
      <c r="T14" s="27">
        <v>365.06680499999999</v>
      </c>
      <c r="U14" s="27">
        <v>1.5284120000000001</v>
      </c>
    </row>
    <row r="15" spans="1:22" ht="9" customHeight="1">
      <c r="A15" s="19"/>
      <c r="B15" s="20" t="s">
        <v>391</v>
      </c>
      <c r="C15" s="27">
        <v>92.067059</v>
      </c>
      <c r="D15" s="27">
        <v>269.14614900000004</v>
      </c>
      <c r="E15" s="27">
        <v>46.159952000000004</v>
      </c>
      <c r="F15" s="27">
        <v>454.35714999999993</v>
      </c>
      <c r="G15" s="27">
        <v>194.318704</v>
      </c>
      <c r="H15" s="27">
        <v>1827.7746020000009</v>
      </c>
      <c r="I15" s="27">
        <v>416.46549300000004</v>
      </c>
      <c r="J15" s="27">
        <v>9.3694900000000008</v>
      </c>
      <c r="K15" s="27">
        <v>252.67758700000005</v>
      </c>
      <c r="L15" s="27">
        <v>653.2810629999999</v>
      </c>
      <c r="M15" s="27">
        <v>470.69855500000017</v>
      </c>
      <c r="N15" s="27">
        <v>415.07920999999999</v>
      </c>
      <c r="O15" s="27">
        <v>100.23822200000001</v>
      </c>
      <c r="P15" s="27">
        <v>17.725719999999999</v>
      </c>
      <c r="Q15" s="27">
        <v>505.11848399999997</v>
      </c>
      <c r="R15" s="27">
        <v>182.22073999999998</v>
      </c>
      <c r="S15" s="27">
        <v>425.83207099999987</v>
      </c>
      <c r="T15" s="27">
        <v>438.76425900000004</v>
      </c>
      <c r="U15" s="27">
        <v>0.99415500000000001</v>
      </c>
    </row>
    <row r="16" spans="1:22" ht="9" customHeight="1">
      <c r="A16" s="19"/>
      <c r="B16" s="20" t="s">
        <v>392</v>
      </c>
      <c r="C16" s="27">
        <v>108.94357299999999</v>
      </c>
      <c r="D16" s="27">
        <v>252.316329</v>
      </c>
      <c r="E16" s="27">
        <v>36.460846999999994</v>
      </c>
      <c r="F16" s="27">
        <v>414.1198159999999</v>
      </c>
      <c r="G16" s="27">
        <v>202.12949600000002</v>
      </c>
      <c r="H16" s="27">
        <v>1706.1771119999999</v>
      </c>
      <c r="I16" s="27">
        <v>355.23593899999997</v>
      </c>
      <c r="J16" s="27">
        <v>7.4520559999999998</v>
      </c>
      <c r="K16" s="27">
        <v>412.04888600000004</v>
      </c>
      <c r="L16" s="27">
        <v>744.99949700000002</v>
      </c>
      <c r="M16" s="27">
        <v>462.11064999999996</v>
      </c>
      <c r="N16" s="27">
        <v>366.97185899999999</v>
      </c>
      <c r="O16" s="27">
        <v>304.32938999999999</v>
      </c>
      <c r="P16" s="27">
        <v>12.657450000000001</v>
      </c>
      <c r="Q16" s="27">
        <v>506.31278300000002</v>
      </c>
      <c r="R16" s="27">
        <v>188.44353799999999</v>
      </c>
      <c r="S16" s="27">
        <v>407.92019799999991</v>
      </c>
      <c r="T16" s="27">
        <v>412.81171400000005</v>
      </c>
      <c r="U16" s="27">
        <v>2.0356960000000002</v>
      </c>
    </row>
    <row r="17" spans="1:22" ht="9" customHeight="1">
      <c r="A17" s="19"/>
      <c r="B17" s="20" t="s">
        <v>393</v>
      </c>
      <c r="C17" s="27">
        <v>116.65402499999999</v>
      </c>
      <c r="D17" s="27">
        <v>223.94685499999997</v>
      </c>
      <c r="E17" s="27">
        <v>37.267856000000002</v>
      </c>
      <c r="F17" s="27">
        <v>380.06825100000003</v>
      </c>
      <c r="G17" s="27">
        <v>174.07369799999998</v>
      </c>
      <c r="H17" s="27">
        <v>1359.2799560000003</v>
      </c>
      <c r="I17" s="27">
        <v>406.06623100000002</v>
      </c>
      <c r="J17" s="27">
        <v>7.7818800000000001</v>
      </c>
      <c r="K17" s="27">
        <v>238.74628899999999</v>
      </c>
      <c r="L17" s="27">
        <v>670.48688800000014</v>
      </c>
      <c r="M17" s="27">
        <v>402.77824199999992</v>
      </c>
      <c r="N17" s="27">
        <v>398.62526300000002</v>
      </c>
      <c r="O17" s="27">
        <v>210.86429699999999</v>
      </c>
      <c r="P17" s="27">
        <v>12.133554999999999</v>
      </c>
      <c r="Q17" s="27">
        <v>420.144724</v>
      </c>
      <c r="R17" s="27">
        <v>154.57331799999997</v>
      </c>
      <c r="S17" s="27">
        <v>355.63227000000001</v>
      </c>
      <c r="T17" s="27">
        <v>372.98137800000001</v>
      </c>
      <c r="U17" s="27">
        <v>1.6537919999999999</v>
      </c>
    </row>
    <row r="18" spans="1:22" ht="9" customHeight="1">
      <c r="A18" s="19"/>
      <c r="B18" s="20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</row>
    <row r="19" spans="1:22" ht="9" customHeight="1">
      <c r="A19" s="19">
        <v>2019</v>
      </c>
      <c r="B19" s="20" t="s">
        <v>382</v>
      </c>
      <c r="C19" s="27">
        <v>109.40516199999999</v>
      </c>
      <c r="D19" s="27">
        <v>217.430679</v>
      </c>
      <c r="E19" s="27">
        <v>49.966708000000004</v>
      </c>
      <c r="F19" s="27">
        <v>393.673632</v>
      </c>
      <c r="G19" s="27">
        <v>184.41592300000002</v>
      </c>
      <c r="H19" s="27">
        <v>1755.8294709999989</v>
      </c>
      <c r="I19" s="27">
        <v>545.73261799999989</v>
      </c>
      <c r="J19" s="27">
        <v>8.8134779999999999</v>
      </c>
      <c r="K19" s="27">
        <v>246.77539399999998</v>
      </c>
      <c r="L19" s="27">
        <v>613.2523369999999</v>
      </c>
      <c r="M19" s="27">
        <v>457.89858199999992</v>
      </c>
      <c r="N19" s="27">
        <v>359.98115300000001</v>
      </c>
      <c r="O19" s="27">
        <v>357.31589299999996</v>
      </c>
      <c r="P19" s="27">
        <v>16.119897999999999</v>
      </c>
      <c r="Q19" s="27">
        <v>578.95376400000009</v>
      </c>
      <c r="R19" s="27">
        <v>167.62823900000001</v>
      </c>
      <c r="S19" s="27">
        <v>412.42337300000008</v>
      </c>
      <c r="T19" s="27">
        <v>421.79054300000007</v>
      </c>
      <c r="U19" s="27">
        <v>6.4903429999999993</v>
      </c>
      <c r="V19" s="15"/>
    </row>
    <row r="20" spans="1:22" ht="9" customHeight="1">
      <c r="A20" s="19"/>
      <c r="B20" s="20" t="s">
        <v>383</v>
      </c>
      <c r="C20" s="27">
        <v>91.707525000000004</v>
      </c>
      <c r="D20" s="27">
        <v>192.33955</v>
      </c>
      <c r="E20" s="27">
        <v>41.146574999999999</v>
      </c>
      <c r="F20" s="27">
        <v>391.07889400000005</v>
      </c>
      <c r="G20" s="27">
        <v>183.17394000000002</v>
      </c>
      <c r="H20" s="27">
        <v>1654.2903530000003</v>
      </c>
      <c r="I20" s="27">
        <v>375.08942400000007</v>
      </c>
      <c r="J20" s="27">
        <v>7.6179990000000002</v>
      </c>
      <c r="K20" s="27">
        <v>328.77627400000006</v>
      </c>
      <c r="L20" s="27">
        <v>594.64212300000008</v>
      </c>
      <c r="M20" s="27">
        <v>445.40243800000007</v>
      </c>
      <c r="N20" s="27">
        <v>436.78549499999997</v>
      </c>
      <c r="O20" s="27">
        <v>131.55593299999998</v>
      </c>
      <c r="P20" s="27">
        <v>16.195</v>
      </c>
      <c r="Q20" s="27">
        <v>534.81356300000004</v>
      </c>
      <c r="R20" s="27">
        <v>148.43531899999999</v>
      </c>
      <c r="S20" s="27">
        <v>357.02000699999996</v>
      </c>
      <c r="T20" s="27">
        <v>385.40396599999997</v>
      </c>
      <c r="U20" s="27">
        <v>1.615408</v>
      </c>
    </row>
    <row r="21" spans="1:22" ht="9" customHeight="1">
      <c r="A21" s="19"/>
      <c r="B21" s="20" t="s">
        <v>384</v>
      </c>
      <c r="C21" s="27">
        <v>102.78521499999999</v>
      </c>
      <c r="D21" s="27">
        <v>224.91353099999998</v>
      </c>
      <c r="E21" s="27">
        <v>44.503952000000005</v>
      </c>
      <c r="F21" s="27">
        <v>419.70956599999994</v>
      </c>
      <c r="G21" s="27">
        <v>186.614394</v>
      </c>
      <c r="H21" s="27">
        <v>1781.2458840000008</v>
      </c>
      <c r="I21" s="27">
        <v>365.16980299999994</v>
      </c>
      <c r="J21" s="27">
        <v>7.8403149999999995</v>
      </c>
      <c r="K21" s="27">
        <v>312.58520299999992</v>
      </c>
      <c r="L21" s="27">
        <v>674.61975300000029</v>
      </c>
      <c r="M21" s="27">
        <v>498.19910999999996</v>
      </c>
      <c r="N21" s="27">
        <v>480.12773500000003</v>
      </c>
      <c r="O21" s="27">
        <v>393.70508899999999</v>
      </c>
      <c r="P21" s="27">
        <v>18.752077999999997</v>
      </c>
      <c r="Q21" s="27">
        <v>571.58010200000012</v>
      </c>
      <c r="R21" s="27">
        <v>159.68696800000004</v>
      </c>
      <c r="S21" s="27">
        <v>374.61680000000007</v>
      </c>
      <c r="T21" s="27">
        <v>413.44059400000009</v>
      </c>
      <c r="U21" s="27">
        <v>1.1367090000000002</v>
      </c>
    </row>
    <row r="22" spans="1:22" ht="9" customHeight="1">
      <c r="A22" s="19"/>
      <c r="B22" s="20" t="s">
        <v>385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</row>
    <row r="23" spans="1:22" ht="9" customHeight="1">
      <c r="A23" s="19"/>
      <c r="B23" s="20" t="s">
        <v>386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</row>
    <row r="24" spans="1:22" ht="9" customHeight="1">
      <c r="A24" s="19"/>
      <c r="B24" s="20" t="s">
        <v>387</v>
      </c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</row>
    <row r="25" spans="1:22" ht="9" customHeight="1">
      <c r="A25" s="19"/>
      <c r="B25" s="20" t="s">
        <v>388</v>
      </c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2" ht="9" customHeight="1">
      <c r="A26" s="19"/>
      <c r="B26" s="20" t="s">
        <v>389</v>
      </c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2" ht="9" customHeight="1">
      <c r="A27" s="19"/>
      <c r="B27" s="20" t="s">
        <v>390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2" ht="9" customHeight="1">
      <c r="A28" s="19"/>
      <c r="B28" s="20" t="s">
        <v>391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2" ht="9" customHeight="1">
      <c r="A29" s="19"/>
      <c r="B29" s="20" t="s">
        <v>392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</row>
    <row r="30" spans="1:22" ht="9" customHeight="1">
      <c r="A30" s="19"/>
      <c r="B30" s="20" t="s">
        <v>393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</row>
    <row r="31" spans="1:22" ht="9" customHeight="1">
      <c r="A31" s="28"/>
      <c r="B31" s="28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</row>
    <row r="32" spans="1:22" ht="9" customHeight="1">
      <c r="A32" s="28"/>
      <c r="B32" s="28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</row>
    <row r="33" spans="1:17" ht="9" customHeight="1" thickBot="1"/>
    <row r="34" spans="1:17" ht="13.5" thickBot="1">
      <c r="C34" s="116" t="s">
        <v>205</v>
      </c>
      <c r="D34" s="211" t="s">
        <v>5</v>
      </c>
      <c r="E34" s="212"/>
      <c r="F34" s="212"/>
      <c r="G34" s="212"/>
      <c r="H34" s="213"/>
      <c r="I34" s="29"/>
      <c r="J34" s="29"/>
      <c r="L34" s="116" t="s">
        <v>205</v>
      </c>
      <c r="M34" s="211" t="s">
        <v>5</v>
      </c>
      <c r="N34" s="212"/>
      <c r="O34" s="212"/>
      <c r="P34" s="212"/>
      <c r="Q34" s="213"/>
    </row>
    <row r="35" spans="1:17" ht="9.75" customHeight="1">
      <c r="C35" s="30">
        <v>1</v>
      </c>
      <c r="D35" s="31" t="s">
        <v>206</v>
      </c>
      <c r="L35" s="30">
        <v>4</v>
      </c>
      <c r="M35" s="32" t="s">
        <v>353</v>
      </c>
    </row>
    <row r="36" spans="1:17" ht="9.75" customHeight="1">
      <c r="A36" s="189" t="s">
        <v>193</v>
      </c>
      <c r="B36" s="189"/>
      <c r="C36" s="33" t="s">
        <v>207</v>
      </c>
      <c r="D36" s="14" t="s">
        <v>208</v>
      </c>
      <c r="L36" s="33" t="s">
        <v>197</v>
      </c>
      <c r="M36" s="34" t="s">
        <v>365</v>
      </c>
    </row>
    <row r="37" spans="1:17" ht="9.75" customHeight="1">
      <c r="C37" s="35" t="s">
        <v>209</v>
      </c>
      <c r="D37" s="20" t="s">
        <v>210</v>
      </c>
      <c r="L37" s="33" t="s">
        <v>198</v>
      </c>
      <c r="M37" s="34" t="s">
        <v>211</v>
      </c>
    </row>
    <row r="38" spans="1:17" ht="9.75" customHeight="1">
      <c r="C38" s="35" t="s">
        <v>212</v>
      </c>
      <c r="D38" s="20" t="s">
        <v>351</v>
      </c>
      <c r="L38" s="30">
        <v>5</v>
      </c>
      <c r="M38" s="32" t="s">
        <v>213</v>
      </c>
    </row>
    <row r="39" spans="1:17" ht="9.75" customHeight="1">
      <c r="C39" s="33" t="s">
        <v>214</v>
      </c>
      <c r="D39" s="34" t="s">
        <v>215</v>
      </c>
      <c r="L39" s="33" t="s">
        <v>199</v>
      </c>
      <c r="M39" s="34" t="s">
        <v>216</v>
      </c>
    </row>
    <row r="40" spans="1:17" ht="9.75" customHeight="1">
      <c r="C40" s="35" t="s">
        <v>217</v>
      </c>
      <c r="D40" s="20" t="s">
        <v>210</v>
      </c>
      <c r="L40" s="33" t="s">
        <v>218</v>
      </c>
      <c r="M40" s="34" t="s">
        <v>219</v>
      </c>
    </row>
    <row r="41" spans="1:17" ht="9.75" customHeight="1">
      <c r="C41" s="35" t="s">
        <v>220</v>
      </c>
      <c r="D41" s="20" t="s">
        <v>351</v>
      </c>
      <c r="L41" s="35" t="s">
        <v>221</v>
      </c>
      <c r="M41" s="20" t="s">
        <v>222</v>
      </c>
    </row>
    <row r="42" spans="1:17" ht="9.75" customHeight="1">
      <c r="C42" s="30">
        <v>2</v>
      </c>
      <c r="D42" s="32" t="s">
        <v>352</v>
      </c>
      <c r="L42" s="35" t="s">
        <v>223</v>
      </c>
      <c r="M42" s="20" t="s">
        <v>224</v>
      </c>
    </row>
    <row r="43" spans="1:17" ht="9.75" customHeight="1">
      <c r="C43" s="33" t="s">
        <v>194</v>
      </c>
      <c r="D43" s="14" t="s">
        <v>208</v>
      </c>
      <c r="L43" s="33" t="s">
        <v>200</v>
      </c>
      <c r="M43" s="34" t="s">
        <v>211</v>
      </c>
    </row>
    <row r="44" spans="1:17" ht="9.75" customHeight="1">
      <c r="C44" s="33" t="s">
        <v>195</v>
      </c>
      <c r="D44" s="34" t="s">
        <v>215</v>
      </c>
      <c r="L44" s="30">
        <v>6</v>
      </c>
      <c r="M44" s="32" t="s">
        <v>225</v>
      </c>
    </row>
    <row r="45" spans="1:17" ht="9.75" customHeight="1">
      <c r="C45" s="30">
        <v>3</v>
      </c>
      <c r="D45" s="32" t="s">
        <v>226</v>
      </c>
      <c r="L45" s="33" t="s">
        <v>201</v>
      </c>
      <c r="M45" s="34" t="s">
        <v>227</v>
      </c>
    </row>
    <row r="46" spans="1:17" ht="9.75" customHeight="1">
      <c r="C46" s="33" t="s">
        <v>196</v>
      </c>
      <c r="D46" s="14" t="s">
        <v>208</v>
      </c>
      <c r="L46" s="33" t="s">
        <v>202</v>
      </c>
      <c r="M46" s="34" t="s">
        <v>228</v>
      </c>
    </row>
    <row r="47" spans="1:17" ht="9.75" customHeight="1">
      <c r="C47" s="33" t="s">
        <v>229</v>
      </c>
      <c r="D47" s="34" t="s">
        <v>215</v>
      </c>
      <c r="L47" s="33" t="s">
        <v>203</v>
      </c>
      <c r="M47" s="34" t="s">
        <v>230</v>
      </c>
    </row>
    <row r="48" spans="1:17" ht="9.75" customHeight="1">
      <c r="C48" s="35" t="s">
        <v>231</v>
      </c>
      <c r="D48" s="20" t="s">
        <v>232</v>
      </c>
      <c r="L48" s="30" t="s">
        <v>204</v>
      </c>
      <c r="M48" s="32" t="s">
        <v>233</v>
      </c>
    </row>
    <row r="49" spans="1:21" ht="9.75" customHeight="1">
      <c r="C49" s="35" t="s">
        <v>234</v>
      </c>
      <c r="D49" s="20" t="s">
        <v>235</v>
      </c>
    </row>
    <row r="50" spans="1:21" ht="9.75" customHeight="1"/>
    <row r="51" spans="1:21" ht="9.75" customHeight="1">
      <c r="C51" s="33"/>
      <c r="D51" s="34"/>
    </row>
    <row r="52" spans="1:21" ht="9.75" customHeight="1">
      <c r="D52" s="36" t="s">
        <v>368</v>
      </c>
    </row>
    <row r="55" spans="1:21" ht="46.5" customHeight="1">
      <c r="A55" s="210" t="s">
        <v>367</v>
      </c>
      <c r="B55" s="210"/>
      <c r="C55" s="210"/>
      <c r="D55" s="210"/>
      <c r="E55" s="210"/>
      <c r="F55" s="210"/>
      <c r="G55" s="210"/>
      <c r="H55" s="210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0"/>
      <c r="U55" s="210"/>
    </row>
    <row r="58" spans="1:21">
      <c r="L58" s="27"/>
    </row>
    <row r="59" spans="1:21">
      <c r="L59" s="27"/>
    </row>
  </sheetData>
  <mergeCells count="9">
    <mergeCell ref="A55:U55"/>
    <mergeCell ref="D34:H34"/>
    <mergeCell ref="M34:Q34"/>
    <mergeCell ref="A36:B36"/>
    <mergeCell ref="A2:U2"/>
    <mergeCell ref="A3:U3"/>
    <mergeCell ref="A4:A5"/>
    <mergeCell ref="B4:B5"/>
    <mergeCell ref="C5:U5"/>
  </mergeCells>
  <phoneticPr fontId="1" type="noConversion"/>
  <hyperlinks>
    <hyperlink ref="A36:B36" location="Indice!A1" display="Voltar ao I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55"/>
  <sheetViews>
    <sheetView showGridLines="0" topLeftCell="A2" zoomScale="90" zoomScaleNormal="90" workbookViewId="0">
      <selection activeCell="A2" sqref="A2:U2"/>
    </sheetView>
  </sheetViews>
  <sheetFormatPr defaultRowHeight="12.75"/>
  <cols>
    <col min="1" max="2" width="9.140625" style="11"/>
    <col min="3" max="21" width="9" style="11" customWidth="1"/>
    <col min="22" max="22" width="9.28515625" style="11" bestFit="1" customWidth="1"/>
    <col min="23" max="16384" width="9.140625" style="11"/>
  </cols>
  <sheetData>
    <row r="1" spans="1:22" ht="2.25" hidden="1" customHeight="1"/>
    <row r="2" spans="1:22" ht="21" customHeight="1">
      <c r="A2" s="201" t="s">
        <v>403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</row>
    <row r="3" spans="1:22" ht="18" customHeight="1" thickBot="1">
      <c r="A3" s="205" t="s">
        <v>399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2" ht="23.25" customHeight="1" thickBot="1">
      <c r="A4" s="214" t="s">
        <v>163</v>
      </c>
      <c r="B4" s="214" t="s">
        <v>164</v>
      </c>
      <c r="C4" s="127">
        <v>111</v>
      </c>
      <c r="D4" s="127">
        <v>112</v>
      </c>
      <c r="E4" s="127">
        <v>121</v>
      </c>
      <c r="F4" s="127">
        <v>122</v>
      </c>
      <c r="G4" s="127" t="s">
        <v>194</v>
      </c>
      <c r="H4" s="127" t="s">
        <v>195</v>
      </c>
      <c r="I4" s="127" t="s">
        <v>196</v>
      </c>
      <c r="J4" s="127">
        <v>321</v>
      </c>
      <c r="K4" s="127">
        <v>322</v>
      </c>
      <c r="L4" s="127" t="s">
        <v>197</v>
      </c>
      <c r="M4" s="127" t="s">
        <v>198</v>
      </c>
      <c r="N4" s="127" t="s">
        <v>199</v>
      </c>
      <c r="O4" s="127">
        <v>521</v>
      </c>
      <c r="P4" s="127">
        <v>522</v>
      </c>
      <c r="Q4" s="127" t="s">
        <v>200</v>
      </c>
      <c r="R4" s="127" t="s">
        <v>201</v>
      </c>
      <c r="S4" s="127" t="s">
        <v>202</v>
      </c>
      <c r="T4" s="127" t="s">
        <v>203</v>
      </c>
      <c r="U4" s="127" t="s">
        <v>204</v>
      </c>
    </row>
    <row r="5" spans="1:22" ht="11.25" customHeight="1" thickBot="1">
      <c r="A5" s="215"/>
      <c r="B5" s="215"/>
      <c r="C5" s="216" t="s">
        <v>310</v>
      </c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8"/>
    </row>
    <row r="6" spans="1:22" ht="9" customHeight="1">
      <c r="A6" s="19">
        <v>2018</v>
      </c>
      <c r="B6" s="20" t="s">
        <v>382</v>
      </c>
      <c r="C6" s="27">
        <v>29.656142000000003</v>
      </c>
      <c r="D6" s="27">
        <v>115.58481600000003</v>
      </c>
      <c r="E6" s="27">
        <v>15.457625999999999</v>
      </c>
      <c r="F6" s="27">
        <v>323.28550300000023</v>
      </c>
      <c r="G6" s="27">
        <v>144.992895</v>
      </c>
      <c r="H6" s="27">
        <v>1372.9457529999981</v>
      </c>
      <c r="I6" s="27">
        <v>0.30623099999999998</v>
      </c>
      <c r="J6" s="27">
        <v>80.057705999999996</v>
      </c>
      <c r="K6" s="27">
        <v>215.375531</v>
      </c>
      <c r="L6" s="27">
        <v>384.54206099999993</v>
      </c>
      <c r="M6" s="27">
        <v>232.33256000000011</v>
      </c>
      <c r="N6" s="27">
        <v>320.67816399999998</v>
      </c>
      <c r="O6" s="27">
        <v>103.542202</v>
      </c>
      <c r="P6" s="27">
        <v>28.487535999999999</v>
      </c>
      <c r="Q6" s="27">
        <v>499.93398300000007</v>
      </c>
      <c r="R6" s="27">
        <v>118.56725800000004</v>
      </c>
      <c r="S6" s="27">
        <v>520.14464200000009</v>
      </c>
      <c r="T6" s="27">
        <v>266.70135299999993</v>
      </c>
      <c r="U6" s="27">
        <v>2.7441069999999996</v>
      </c>
      <c r="V6" s="15"/>
    </row>
    <row r="7" spans="1:22" ht="9" customHeight="1">
      <c r="A7" s="19"/>
      <c r="B7" s="20" t="s">
        <v>383</v>
      </c>
      <c r="C7" s="27">
        <v>17.087499000000001</v>
      </c>
      <c r="D7" s="27">
        <v>112.11474700000001</v>
      </c>
      <c r="E7" s="27">
        <v>19.281341000000001</v>
      </c>
      <c r="F7" s="27">
        <v>313.00446600000009</v>
      </c>
      <c r="G7" s="27">
        <v>110.861604</v>
      </c>
      <c r="H7" s="27">
        <v>1363.1581129999995</v>
      </c>
      <c r="I7" s="27">
        <v>0.71231200000000006</v>
      </c>
      <c r="J7" s="27">
        <v>91.586725000000001</v>
      </c>
      <c r="K7" s="27">
        <v>216.15396599999997</v>
      </c>
      <c r="L7" s="27">
        <v>381.78555399999988</v>
      </c>
      <c r="M7" s="27">
        <v>221.07813200000007</v>
      </c>
      <c r="N7" s="27">
        <v>298.85369000000003</v>
      </c>
      <c r="O7" s="27">
        <v>84.303663999999998</v>
      </c>
      <c r="P7" s="27">
        <v>27.327047999999998</v>
      </c>
      <c r="Q7" s="27">
        <v>481.18929700000001</v>
      </c>
      <c r="R7" s="27">
        <v>116.429249</v>
      </c>
      <c r="S7" s="27">
        <v>494.89619099999993</v>
      </c>
      <c r="T7" s="27">
        <v>255.82908400000014</v>
      </c>
      <c r="U7" s="27">
        <v>2.5406620000000002</v>
      </c>
    </row>
    <row r="8" spans="1:22" ht="9" customHeight="1">
      <c r="A8" s="19"/>
      <c r="B8" s="20" t="s">
        <v>384</v>
      </c>
      <c r="C8" s="27">
        <v>20.215174999999999</v>
      </c>
      <c r="D8" s="27">
        <v>123.33034900000001</v>
      </c>
      <c r="E8" s="27">
        <v>19.111041999999998</v>
      </c>
      <c r="F8" s="27">
        <v>325.5327309999999</v>
      </c>
      <c r="G8" s="27">
        <v>132.94199499999999</v>
      </c>
      <c r="H8" s="27">
        <v>1488.5799159999999</v>
      </c>
      <c r="I8" s="27">
        <v>0.36236800000000002</v>
      </c>
      <c r="J8" s="27">
        <v>78.907211999999987</v>
      </c>
      <c r="K8" s="27">
        <v>235.89622799999995</v>
      </c>
      <c r="L8" s="27">
        <v>415.89090700000008</v>
      </c>
      <c r="M8" s="27">
        <v>234.95599800000002</v>
      </c>
      <c r="N8" s="27">
        <v>285.09516799999994</v>
      </c>
      <c r="O8" s="27">
        <v>78.829342999999994</v>
      </c>
      <c r="P8" s="27">
        <v>31.374192000000001</v>
      </c>
      <c r="Q8" s="27">
        <v>528.46231200000011</v>
      </c>
      <c r="R8" s="27">
        <v>131.42696699999993</v>
      </c>
      <c r="S8" s="27">
        <v>514.77927700000043</v>
      </c>
      <c r="T8" s="27">
        <v>300.22342900000001</v>
      </c>
      <c r="U8" s="27">
        <v>2.1043950000000002</v>
      </c>
    </row>
    <row r="9" spans="1:22" ht="9" customHeight="1">
      <c r="A9" s="19"/>
      <c r="B9" s="20" t="s">
        <v>385</v>
      </c>
      <c r="C9" s="27">
        <v>29.169242000000004</v>
      </c>
      <c r="D9" s="27">
        <v>119.77247</v>
      </c>
      <c r="E9" s="27">
        <v>20.259324000000003</v>
      </c>
      <c r="F9" s="27">
        <v>304.88571300000001</v>
      </c>
      <c r="G9" s="27">
        <v>144.908456</v>
      </c>
      <c r="H9" s="27">
        <v>1416.202383000001</v>
      </c>
      <c r="I9" s="27">
        <v>0.18446900000000002</v>
      </c>
      <c r="J9" s="27">
        <v>105.93541900000001</v>
      </c>
      <c r="K9" s="27">
        <v>269.5562569999999</v>
      </c>
      <c r="L9" s="27">
        <v>399.277736</v>
      </c>
      <c r="M9" s="27">
        <v>250.39011100000008</v>
      </c>
      <c r="N9" s="27">
        <v>314.11353800000001</v>
      </c>
      <c r="O9" s="27">
        <v>86.104510000000005</v>
      </c>
      <c r="P9" s="27">
        <v>29.481862</v>
      </c>
      <c r="Q9" s="27">
        <v>512.952225</v>
      </c>
      <c r="R9" s="27">
        <v>121.12062499999998</v>
      </c>
      <c r="S9" s="27">
        <v>427.602259</v>
      </c>
      <c r="T9" s="27">
        <v>289.62799999999993</v>
      </c>
      <c r="U9" s="27">
        <v>3.3368489999999991</v>
      </c>
    </row>
    <row r="10" spans="1:22" ht="9" customHeight="1">
      <c r="A10" s="19"/>
      <c r="B10" s="20" t="s">
        <v>386</v>
      </c>
      <c r="C10" s="27">
        <v>18.934233999999996</v>
      </c>
      <c r="D10" s="27">
        <v>150.50082399999999</v>
      </c>
      <c r="E10" s="27">
        <v>20.489540000000005</v>
      </c>
      <c r="F10" s="27">
        <v>330.27903900000024</v>
      </c>
      <c r="G10" s="27">
        <v>146.78359800000001</v>
      </c>
      <c r="H10" s="27">
        <v>1531.6447530000007</v>
      </c>
      <c r="I10" s="27">
        <v>0.10588600000000001</v>
      </c>
      <c r="J10" s="27">
        <v>111.13159700000001</v>
      </c>
      <c r="K10" s="27">
        <v>317.09802300000001</v>
      </c>
      <c r="L10" s="27">
        <v>423.15037400000006</v>
      </c>
      <c r="M10" s="27">
        <v>257.53594099999998</v>
      </c>
      <c r="N10" s="27">
        <v>341.67947800000002</v>
      </c>
      <c r="O10" s="27">
        <v>85.939798999999994</v>
      </c>
      <c r="P10" s="27">
        <v>31.533328000000001</v>
      </c>
      <c r="Q10" s="27">
        <v>508.92259400000006</v>
      </c>
      <c r="R10" s="27">
        <v>132.24149200000005</v>
      </c>
      <c r="S10" s="27">
        <v>463.46552400000013</v>
      </c>
      <c r="T10" s="27">
        <v>299.25319499999989</v>
      </c>
      <c r="U10" s="27">
        <v>4.3962690000000002</v>
      </c>
    </row>
    <row r="11" spans="1:22" ht="9" customHeight="1">
      <c r="A11" s="19"/>
      <c r="B11" s="20" t="s">
        <v>387</v>
      </c>
      <c r="C11" s="27">
        <v>15.684839999999998</v>
      </c>
      <c r="D11" s="27">
        <v>137.56321300000002</v>
      </c>
      <c r="E11" s="27">
        <v>20.301219000000003</v>
      </c>
      <c r="F11" s="27">
        <v>328.18605800000017</v>
      </c>
      <c r="G11" s="27">
        <v>145.91166000000001</v>
      </c>
      <c r="H11" s="27">
        <v>1492.5400569999993</v>
      </c>
      <c r="I11" s="27">
        <v>0.126447</v>
      </c>
      <c r="J11" s="27">
        <v>93.649042999999978</v>
      </c>
      <c r="K11" s="27">
        <v>289.01302099999998</v>
      </c>
      <c r="L11" s="27">
        <v>438.30897300000032</v>
      </c>
      <c r="M11" s="27">
        <v>246.3574549999999</v>
      </c>
      <c r="N11" s="27">
        <v>311.80873699999995</v>
      </c>
      <c r="O11" s="27">
        <v>112.89183</v>
      </c>
      <c r="P11" s="27">
        <v>26.194752999999999</v>
      </c>
      <c r="Q11" s="27">
        <v>525.16720399999997</v>
      </c>
      <c r="R11" s="27">
        <v>133.05134899999999</v>
      </c>
      <c r="S11" s="27">
        <v>550.96493199999986</v>
      </c>
      <c r="T11" s="27">
        <v>313.04827600000004</v>
      </c>
      <c r="U11" s="27">
        <v>3.7639909999999999</v>
      </c>
    </row>
    <row r="12" spans="1:22" ht="9" customHeight="1">
      <c r="A12" s="19"/>
      <c r="B12" s="20" t="s">
        <v>388</v>
      </c>
      <c r="C12" s="27">
        <v>22.461618000000001</v>
      </c>
      <c r="D12" s="27">
        <v>125.634805</v>
      </c>
      <c r="E12" s="27">
        <v>22.059027</v>
      </c>
      <c r="F12" s="27">
        <v>346.97464599999995</v>
      </c>
      <c r="G12" s="27">
        <v>148.027624</v>
      </c>
      <c r="H12" s="27">
        <v>1523.9032260000006</v>
      </c>
      <c r="I12" s="27">
        <v>1.444337</v>
      </c>
      <c r="J12" s="27">
        <v>97.98100100000002</v>
      </c>
      <c r="K12" s="27">
        <v>285.94721799999991</v>
      </c>
      <c r="L12" s="27">
        <v>437.9625470000002</v>
      </c>
      <c r="M12" s="27">
        <v>252.0109020000001</v>
      </c>
      <c r="N12" s="27">
        <v>337.45655799999997</v>
      </c>
      <c r="O12" s="27">
        <v>86.308491000000004</v>
      </c>
      <c r="P12" s="27">
        <v>32.091259000000001</v>
      </c>
      <c r="Q12" s="27">
        <v>483.848096</v>
      </c>
      <c r="R12" s="27">
        <v>132.66377300000005</v>
      </c>
      <c r="S12" s="27">
        <v>647.4759879999998</v>
      </c>
      <c r="T12" s="27">
        <v>331.18529300000006</v>
      </c>
      <c r="U12" s="27">
        <v>3.7194389999999995</v>
      </c>
    </row>
    <row r="13" spans="1:22" ht="9" customHeight="1">
      <c r="A13" s="19"/>
      <c r="B13" s="20" t="s">
        <v>389</v>
      </c>
      <c r="C13" s="27">
        <v>17.715365999999996</v>
      </c>
      <c r="D13" s="27">
        <v>133.08631399999999</v>
      </c>
      <c r="E13" s="27">
        <v>15.907759000000002</v>
      </c>
      <c r="F13" s="27">
        <v>298.82798499999996</v>
      </c>
      <c r="G13" s="27">
        <v>115.350381</v>
      </c>
      <c r="H13" s="27">
        <v>1186.7649519999991</v>
      </c>
      <c r="I13" s="27">
        <v>0.59003299999999992</v>
      </c>
      <c r="J13" s="27">
        <v>130.98145</v>
      </c>
      <c r="K13" s="27">
        <v>270.41970199999997</v>
      </c>
      <c r="L13" s="27">
        <v>344.5998400000002</v>
      </c>
      <c r="M13" s="27">
        <v>194.83843000000002</v>
      </c>
      <c r="N13" s="27">
        <v>105.30771800000001</v>
      </c>
      <c r="O13" s="27">
        <v>42.201976999999999</v>
      </c>
      <c r="P13" s="27">
        <v>11.294513</v>
      </c>
      <c r="Q13" s="27">
        <v>344.51764700000001</v>
      </c>
      <c r="R13" s="27">
        <v>96.467587000000009</v>
      </c>
      <c r="S13" s="27">
        <v>468.03159999999986</v>
      </c>
      <c r="T13" s="27">
        <v>262.43290400000012</v>
      </c>
      <c r="U13" s="27">
        <v>2.3951049999999996</v>
      </c>
    </row>
    <row r="14" spans="1:22" ht="9" customHeight="1">
      <c r="A14" s="19"/>
      <c r="B14" s="20" t="s">
        <v>390</v>
      </c>
      <c r="C14" s="27">
        <v>18.103597000000001</v>
      </c>
      <c r="D14" s="27">
        <v>154.87366699999995</v>
      </c>
      <c r="E14" s="27">
        <v>18.017699999999998</v>
      </c>
      <c r="F14" s="27">
        <v>321.28127600000039</v>
      </c>
      <c r="G14" s="27">
        <v>132.62539800000002</v>
      </c>
      <c r="H14" s="27">
        <v>1352.4705790000007</v>
      </c>
      <c r="I14" s="27">
        <v>0.55190799999999995</v>
      </c>
      <c r="J14" s="27">
        <v>59.152860000000004</v>
      </c>
      <c r="K14" s="27">
        <v>210.93406300000001</v>
      </c>
      <c r="L14" s="27">
        <v>410.74193700000001</v>
      </c>
      <c r="M14" s="27">
        <v>223.91319500000003</v>
      </c>
      <c r="N14" s="27">
        <v>335.92203499999999</v>
      </c>
      <c r="O14" s="27">
        <v>89.383642999999992</v>
      </c>
      <c r="P14" s="27">
        <v>20.930498</v>
      </c>
      <c r="Q14" s="27">
        <v>501.25645699999995</v>
      </c>
      <c r="R14" s="27">
        <v>118.23838899999998</v>
      </c>
      <c r="S14" s="27">
        <v>457.17138899999952</v>
      </c>
      <c r="T14" s="27">
        <v>271.35363999999993</v>
      </c>
      <c r="U14" s="27">
        <v>1.9904829999999998</v>
      </c>
    </row>
    <row r="15" spans="1:22" ht="9" customHeight="1">
      <c r="A15" s="19"/>
      <c r="B15" s="20" t="s">
        <v>391</v>
      </c>
      <c r="C15" s="27">
        <v>20.775076999999996</v>
      </c>
      <c r="D15" s="27">
        <v>173.54734900000003</v>
      </c>
      <c r="E15" s="27">
        <v>28.839854999999993</v>
      </c>
      <c r="F15" s="27">
        <v>373.36531500000007</v>
      </c>
      <c r="G15" s="27">
        <v>142.83435500000002</v>
      </c>
      <c r="H15" s="27">
        <v>1537.2428059999968</v>
      </c>
      <c r="I15" s="27">
        <v>2.0459749999999999</v>
      </c>
      <c r="J15" s="27">
        <v>31.437543999999999</v>
      </c>
      <c r="K15" s="27">
        <v>152.9898080000001</v>
      </c>
      <c r="L15" s="27">
        <v>449.96823400000017</v>
      </c>
      <c r="M15" s="27">
        <v>258.09184300000004</v>
      </c>
      <c r="N15" s="27">
        <v>278.327539</v>
      </c>
      <c r="O15" s="27">
        <v>115.813028</v>
      </c>
      <c r="P15" s="27">
        <v>25.241873999999999</v>
      </c>
      <c r="Q15" s="27">
        <v>547.45208099999991</v>
      </c>
      <c r="R15" s="27">
        <v>135.95875400000003</v>
      </c>
      <c r="S15" s="27">
        <v>533.46879899999965</v>
      </c>
      <c r="T15" s="27">
        <v>326.199095</v>
      </c>
      <c r="U15" s="27">
        <v>2.5101640000000001</v>
      </c>
    </row>
    <row r="16" spans="1:22" ht="9" customHeight="1">
      <c r="A16" s="19"/>
      <c r="B16" s="20" t="s">
        <v>392</v>
      </c>
      <c r="C16" s="27">
        <v>15.995979999999998</v>
      </c>
      <c r="D16" s="27">
        <v>163.70933200000002</v>
      </c>
      <c r="E16" s="27">
        <v>23.844357999999993</v>
      </c>
      <c r="F16" s="27">
        <v>375.60836000000006</v>
      </c>
      <c r="G16" s="27">
        <v>134.16569899999999</v>
      </c>
      <c r="H16" s="27">
        <v>1451.8566589999982</v>
      </c>
      <c r="I16" s="27">
        <v>2.88374</v>
      </c>
      <c r="J16" s="27">
        <v>32.305149999999998</v>
      </c>
      <c r="K16" s="27">
        <v>189.11685499999999</v>
      </c>
      <c r="L16" s="27">
        <v>446.71810200000016</v>
      </c>
      <c r="M16" s="27">
        <v>243.32948399999998</v>
      </c>
      <c r="N16" s="27">
        <v>145.780125</v>
      </c>
      <c r="O16" s="27">
        <v>120.66669200000001</v>
      </c>
      <c r="P16" s="27">
        <v>19.158515999999999</v>
      </c>
      <c r="Q16" s="27">
        <v>531.58250099999998</v>
      </c>
      <c r="R16" s="27">
        <v>138.67483199999998</v>
      </c>
      <c r="S16" s="27">
        <v>514.04242700000032</v>
      </c>
      <c r="T16" s="27">
        <v>313.78596199999993</v>
      </c>
      <c r="U16" s="27">
        <v>3.4318530000000003</v>
      </c>
    </row>
    <row r="17" spans="1:22" ht="9" customHeight="1">
      <c r="A17" s="19"/>
      <c r="B17" s="20" t="s">
        <v>393</v>
      </c>
      <c r="C17" s="27">
        <v>14.545413</v>
      </c>
      <c r="D17" s="27">
        <v>144.82253199999997</v>
      </c>
      <c r="E17" s="27">
        <v>22.689839999999997</v>
      </c>
      <c r="F17" s="27">
        <v>311.11921700000028</v>
      </c>
      <c r="G17" s="27">
        <v>135.23638599999998</v>
      </c>
      <c r="H17" s="27">
        <v>1175.6903200000024</v>
      </c>
      <c r="I17" s="27">
        <v>0.21909499999999998</v>
      </c>
      <c r="J17" s="27">
        <v>69.153553000000002</v>
      </c>
      <c r="K17" s="27">
        <v>252.48560200000003</v>
      </c>
      <c r="L17" s="27">
        <v>412.10920700000003</v>
      </c>
      <c r="M17" s="27">
        <v>211.09535000000017</v>
      </c>
      <c r="N17" s="27">
        <v>371.30904400000003</v>
      </c>
      <c r="O17" s="27">
        <v>80.576303999999993</v>
      </c>
      <c r="P17" s="27">
        <v>16.925121000000001</v>
      </c>
      <c r="Q17" s="27">
        <v>329.71877900000004</v>
      </c>
      <c r="R17" s="27">
        <v>117.54328000000001</v>
      </c>
      <c r="S17" s="27">
        <v>429.88517000000013</v>
      </c>
      <c r="T17" s="27">
        <v>260.47618299999999</v>
      </c>
      <c r="U17" s="27">
        <v>2.6501999999999999</v>
      </c>
    </row>
    <row r="18" spans="1:22" ht="9" customHeight="1">
      <c r="A18" s="19"/>
      <c r="B18" s="20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</row>
    <row r="19" spans="1:22" ht="9" customHeight="1">
      <c r="A19" s="19">
        <v>2019</v>
      </c>
      <c r="B19" s="20" t="s">
        <v>382</v>
      </c>
      <c r="C19" s="27">
        <v>19.603799000000002</v>
      </c>
      <c r="D19" s="27">
        <v>122.78085399999999</v>
      </c>
      <c r="E19" s="27">
        <v>26.365957999999999</v>
      </c>
      <c r="F19" s="27">
        <v>307.22170800000021</v>
      </c>
      <c r="G19" s="27">
        <v>130.20571100000001</v>
      </c>
      <c r="H19" s="27">
        <v>1457.8504329999992</v>
      </c>
      <c r="I19" s="27">
        <v>8.6325700000000012</v>
      </c>
      <c r="J19" s="27">
        <v>66.155922000000004</v>
      </c>
      <c r="K19" s="27">
        <v>202.64894999999996</v>
      </c>
      <c r="L19" s="27">
        <v>391.33392600000002</v>
      </c>
      <c r="M19" s="27">
        <v>239.76700000000011</v>
      </c>
      <c r="N19" s="27">
        <v>429.67841800000002</v>
      </c>
      <c r="O19" s="27">
        <v>78.066096000000002</v>
      </c>
      <c r="P19" s="27">
        <v>28.539175</v>
      </c>
      <c r="Q19" s="27">
        <v>509.38635200000004</v>
      </c>
      <c r="R19" s="27">
        <v>113.593998</v>
      </c>
      <c r="S19" s="27">
        <v>509.55050900000003</v>
      </c>
      <c r="T19" s="27">
        <v>295.50804700000003</v>
      </c>
      <c r="U19" s="27">
        <v>2.1494420000000001</v>
      </c>
      <c r="V19" s="15"/>
    </row>
    <row r="20" spans="1:22" ht="9" customHeight="1">
      <c r="A20" s="19"/>
      <c r="B20" s="20" t="s">
        <v>383</v>
      </c>
      <c r="C20" s="27">
        <v>17.743615999999996</v>
      </c>
      <c r="D20" s="27">
        <v>119.96348400000005</v>
      </c>
      <c r="E20" s="27">
        <v>20.997679000000005</v>
      </c>
      <c r="F20" s="27">
        <v>308.33762800000005</v>
      </c>
      <c r="G20" s="27">
        <v>139.525586</v>
      </c>
      <c r="H20" s="27">
        <v>1416.327596000001</v>
      </c>
      <c r="I20" s="27">
        <v>12.166033000000001</v>
      </c>
      <c r="J20" s="27">
        <v>51.485032000000004</v>
      </c>
      <c r="K20" s="27">
        <v>144.64316500000001</v>
      </c>
      <c r="L20" s="27">
        <v>414.86684700000029</v>
      </c>
      <c r="M20" s="27">
        <v>244.72446800000006</v>
      </c>
      <c r="N20" s="27">
        <v>380.76172499999996</v>
      </c>
      <c r="O20" s="27">
        <v>110.66900699999999</v>
      </c>
      <c r="P20" s="27">
        <v>24.482367</v>
      </c>
      <c r="Q20" s="27">
        <v>503.90875200000005</v>
      </c>
      <c r="R20" s="27">
        <v>117.507756</v>
      </c>
      <c r="S20" s="27">
        <v>502.92144800000034</v>
      </c>
      <c r="T20" s="27">
        <v>293.42855700000013</v>
      </c>
      <c r="U20" s="27">
        <v>2.1612469999999999</v>
      </c>
    </row>
    <row r="21" spans="1:22" ht="9" customHeight="1">
      <c r="A21" s="19"/>
      <c r="B21" s="20" t="s">
        <v>384</v>
      </c>
      <c r="C21" s="27">
        <v>27.377181000000004</v>
      </c>
      <c r="D21" s="27">
        <v>129.399327</v>
      </c>
      <c r="E21" s="27">
        <v>22.251883999999997</v>
      </c>
      <c r="F21" s="27">
        <v>323.97510700000009</v>
      </c>
      <c r="G21" s="27">
        <v>148.32107300000001</v>
      </c>
      <c r="H21" s="27">
        <v>1536.8625589999974</v>
      </c>
      <c r="I21" s="27">
        <v>7.3367629999999995</v>
      </c>
      <c r="J21" s="27">
        <v>70.947952999999998</v>
      </c>
      <c r="K21" s="27">
        <v>170.66160399999995</v>
      </c>
      <c r="L21" s="27">
        <v>429.55011100000019</v>
      </c>
      <c r="M21" s="27">
        <v>265.42056500000007</v>
      </c>
      <c r="N21" s="27">
        <v>384.10856700000005</v>
      </c>
      <c r="O21" s="27">
        <v>133.13817900000001</v>
      </c>
      <c r="P21" s="27">
        <v>26.805358999999999</v>
      </c>
      <c r="Q21" s="27">
        <v>533.70418299999994</v>
      </c>
      <c r="R21" s="27">
        <v>130.288028</v>
      </c>
      <c r="S21" s="27">
        <v>483.82609200000047</v>
      </c>
      <c r="T21" s="27">
        <v>309.84503600000011</v>
      </c>
      <c r="U21" s="27">
        <v>2.5797919999999999</v>
      </c>
    </row>
    <row r="22" spans="1:22" ht="9" customHeight="1">
      <c r="A22" s="19"/>
      <c r="B22" s="20" t="s">
        <v>385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</row>
    <row r="23" spans="1:22" ht="9" customHeight="1">
      <c r="A23" s="19"/>
      <c r="B23" s="20" t="s">
        <v>386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</row>
    <row r="24" spans="1:22" ht="9" customHeight="1">
      <c r="A24" s="19"/>
      <c r="B24" s="20" t="s">
        <v>387</v>
      </c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</row>
    <row r="25" spans="1:22" ht="9" customHeight="1">
      <c r="A25" s="19"/>
      <c r="B25" s="20" t="s">
        <v>388</v>
      </c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2" ht="9" customHeight="1">
      <c r="A26" s="19"/>
      <c r="B26" s="20" t="s">
        <v>389</v>
      </c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2" ht="9" customHeight="1">
      <c r="A27" s="19"/>
      <c r="B27" s="20" t="s">
        <v>390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2" ht="9" customHeight="1">
      <c r="A28" s="19"/>
      <c r="B28" s="20" t="s">
        <v>391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2" ht="9" customHeight="1">
      <c r="A29" s="19"/>
      <c r="B29" s="20" t="s">
        <v>392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</row>
    <row r="30" spans="1:22" ht="9" customHeight="1">
      <c r="A30" s="19"/>
      <c r="B30" s="20" t="s">
        <v>393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</row>
    <row r="31" spans="1:22" ht="9" customHeight="1">
      <c r="A31" s="28"/>
      <c r="B31" s="28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</row>
    <row r="32" spans="1:22" ht="9" customHeight="1">
      <c r="A32" s="28"/>
      <c r="B32" s="28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</row>
    <row r="33" spans="1:17" ht="9" customHeight="1" thickBot="1"/>
    <row r="34" spans="1:17" ht="13.5" thickBot="1">
      <c r="C34" s="116" t="s">
        <v>205</v>
      </c>
      <c r="D34" s="211" t="s">
        <v>5</v>
      </c>
      <c r="E34" s="212"/>
      <c r="F34" s="212"/>
      <c r="G34" s="212"/>
      <c r="H34" s="213"/>
      <c r="I34" s="29"/>
      <c r="J34" s="29"/>
      <c r="L34" s="116" t="s">
        <v>205</v>
      </c>
      <c r="M34" s="211" t="s">
        <v>5</v>
      </c>
      <c r="N34" s="212"/>
      <c r="O34" s="212"/>
      <c r="P34" s="212"/>
      <c r="Q34" s="213"/>
    </row>
    <row r="35" spans="1:17" ht="9.75" customHeight="1">
      <c r="C35" s="30">
        <v>1</v>
      </c>
      <c r="D35" s="31" t="s">
        <v>206</v>
      </c>
      <c r="L35" s="30">
        <v>4</v>
      </c>
      <c r="M35" s="32" t="s">
        <v>353</v>
      </c>
    </row>
    <row r="36" spans="1:17" ht="9.75" customHeight="1">
      <c r="A36" s="189" t="s">
        <v>193</v>
      </c>
      <c r="B36" s="189"/>
      <c r="C36" s="33" t="s">
        <v>207</v>
      </c>
      <c r="D36" s="14" t="s">
        <v>208</v>
      </c>
      <c r="L36" s="33" t="s">
        <v>197</v>
      </c>
      <c r="M36" s="34" t="s">
        <v>365</v>
      </c>
    </row>
    <row r="37" spans="1:17" ht="9.75" customHeight="1">
      <c r="C37" s="35" t="s">
        <v>209</v>
      </c>
      <c r="D37" s="20" t="s">
        <v>210</v>
      </c>
      <c r="L37" s="33" t="s">
        <v>198</v>
      </c>
      <c r="M37" s="34" t="s">
        <v>211</v>
      </c>
    </row>
    <row r="38" spans="1:17" ht="9.75" customHeight="1">
      <c r="C38" s="35" t="s">
        <v>212</v>
      </c>
      <c r="D38" s="20" t="s">
        <v>351</v>
      </c>
      <c r="L38" s="30">
        <v>5</v>
      </c>
      <c r="M38" s="32" t="s">
        <v>213</v>
      </c>
    </row>
    <row r="39" spans="1:17" ht="9.75" customHeight="1">
      <c r="C39" s="33" t="s">
        <v>214</v>
      </c>
      <c r="D39" s="34" t="s">
        <v>215</v>
      </c>
      <c r="L39" s="33" t="s">
        <v>199</v>
      </c>
      <c r="M39" s="34" t="s">
        <v>216</v>
      </c>
    </row>
    <row r="40" spans="1:17" ht="9.75" customHeight="1">
      <c r="C40" s="35" t="s">
        <v>217</v>
      </c>
      <c r="D40" s="20" t="s">
        <v>210</v>
      </c>
      <c r="L40" s="33" t="s">
        <v>218</v>
      </c>
      <c r="M40" s="34" t="s">
        <v>219</v>
      </c>
    </row>
    <row r="41" spans="1:17" ht="9.75" customHeight="1">
      <c r="C41" s="35" t="s">
        <v>220</v>
      </c>
      <c r="D41" s="20" t="s">
        <v>351</v>
      </c>
      <c r="L41" s="35" t="s">
        <v>221</v>
      </c>
      <c r="M41" s="20" t="s">
        <v>222</v>
      </c>
    </row>
    <row r="42" spans="1:17" ht="9.75" customHeight="1">
      <c r="C42" s="30">
        <v>2</v>
      </c>
      <c r="D42" s="32" t="s">
        <v>352</v>
      </c>
      <c r="L42" s="35" t="s">
        <v>223</v>
      </c>
      <c r="M42" s="20" t="s">
        <v>224</v>
      </c>
    </row>
    <row r="43" spans="1:17" ht="9.75" customHeight="1">
      <c r="C43" s="33" t="s">
        <v>194</v>
      </c>
      <c r="D43" s="14" t="s">
        <v>208</v>
      </c>
      <c r="L43" s="33" t="s">
        <v>200</v>
      </c>
      <c r="M43" s="34" t="s">
        <v>211</v>
      </c>
    </row>
    <row r="44" spans="1:17" ht="9.75" customHeight="1">
      <c r="C44" s="33" t="s">
        <v>195</v>
      </c>
      <c r="D44" s="34" t="s">
        <v>215</v>
      </c>
      <c r="L44" s="30">
        <v>6</v>
      </c>
      <c r="M44" s="32" t="s">
        <v>225</v>
      </c>
    </row>
    <row r="45" spans="1:17" ht="9.75" customHeight="1">
      <c r="C45" s="30">
        <v>3</v>
      </c>
      <c r="D45" s="32" t="s">
        <v>226</v>
      </c>
      <c r="L45" s="33" t="s">
        <v>201</v>
      </c>
      <c r="M45" s="34" t="s">
        <v>227</v>
      </c>
    </row>
    <row r="46" spans="1:17" ht="9.75" customHeight="1">
      <c r="C46" s="33" t="s">
        <v>196</v>
      </c>
      <c r="D46" s="14" t="s">
        <v>208</v>
      </c>
      <c r="L46" s="33" t="s">
        <v>202</v>
      </c>
      <c r="M46" s="34" t="s">
        <v>228</v>
      </c>
    </row>
    <row r="47" spans="1:17" ht="9.75" customHeight="1">
      <c r="C47" s="33" t="s">
        <v>229</v>
      </c>
      <c r="D47" s="34" t="s">
        <v>215</v>
      </c>
      <c r="L47" s="33" t="s">
        <v>203</v>
      </c>
      <c r="M47" s="34" t="s">
        <v>230</v>
      </c>
    </row>
    <row r="48" spans="1:17" ht="9.75" customHeight="1">
      <c r="C48" s="35" t="s">
        <v>231</v>
      </c>
      <c r="D48" s="20" t="s">
        <v>232</v>
      </c>
      <c r="L48" s="30" t="s">
        <v>204</v>
      </c>
      <c r="M48" s="32" t="s">
        <v>233</v>
      </c>
    </row>
    <row r="49" spans="1:21" ht="9.75" customHeight="1">
      <c r="C49" s="35" t="s">
        <v>234</v>
      </c>
      <c r="D49" s="20" t="s">
        <v>235</v>
      </c>
    </row>
    <row r="50" spans="1:21" ht="9.75" customHeight="1"/>
    <row r="51" spans="1:21" ht="9.75" customHeight="1">
      <c r="C51" s="33"/>
      <c r="D51" s="34"/>
    </row>
    <row r="52" spans="1:21" ht="9.75" customHeight="1">
      <c r="D52" s="36" t="s">
        <v>368</v>
      </c>
    </row>
    <row r="55" spans="1:21" ht="46.5" customHeight="1">
      <c r="A55" s="210" t="s">
        <v>367</v>
      </c>
      <c r="B55" s="210"/>
      <c r="C55" s="210"/>
      <c r="D55" s="210"/>
      <c r="E55" s="210"/>
      <c r="F55" s="210"/>
      <c r="G55" s="210"/>
      <c r="H55" s="210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0"/>
      <c r="U55" s="210"/>
    </row>
  </sheetData>
  <mergeCells count="9">
    <mergeCell ref="A55:U55"/>
    <mergeCell ref="D34:H34"/>
    <mergeCell ref="M34:Q34"/>
    <mergeCell ref="A36:B36"/>
    <mergeCell ref="A2:U2"/>
    <mergeCell ref="A3:U3"/>
    <mergeCell ref="A4:A5"/>
    <mergeCell ref="B4:B5"/>
    <mergeCell ref="C5:U5"/>
  </mergeCells>
  <phoneticPr fontId="1" type="noConversion"/>
  <hyperlinks>
    <hyperlink ref="A36:B36" location="Indice!A1" display="Voltar ao Indice"/>
  </hyperlinks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S188"/>
  <sheetViews>
    <sheetView showGridLines="0" topLeftCell="A2" zoomScale="90" zoomScaleNormal="90" workbookViewId="0">
      <selection activeCell="A2" sqref="A2:S2"/>
    </sheetView>
  </sheetViews>
  <sheetFormatPr defaultRowHeight="9"/>
  <cols>
    <col min="1" max="1" width="6.85546875" style="19" customWidth="1"/>
    <col min="2" max="2" width="9.85546875" style="37" bestFit="1" customWidth="1"/>
    <col min="3" max="19" width="7.42578125" style="37" customWidth="1"/>
    <col min="20" max="16384" width="9.140625" style="37"/>
  </cols>
  <sheetData>
    <row r="1" spans="1:19" hidden="1"/>
    <row r="2" spans="1:19" s="25" customFormat="1" ht="21" customHeight="1">
      <c r="A2" s="219" t="s">
        <v>404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</row>
    <row r="3" spans="1:19" ht="18" customHeight="1" thickBot="1">
      <c r="A3" s="205" t="s">
        <v>398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19" s="22" customFormat="1" ht="23.25" customHeight="1" thickBot="1">
      <c r="A4" s="117" t="s">
        <v>163</v>
      </c>
      <c r="B4" s="117" t="s">
        <v>164</v>
      </c>
      <c r="C4" s="119" t="s">
        <v>6</v>
      </c>
      <c r="D4" s="119" t="s">
        <v>9</v>
      </c>
      <c r="E4" s="119" t="s">
        <v>13</v>
      </c>
      <c r="F4" s="119" t="s">
        <v>17</v>
      </c>
      <c r="G4" s="119" t="s">
        <v>24</v>
      </c>
      <c r="H4" s="119" t="s">
        <v>28</v>
      </c>
      <c r="I4" s="119" t="s">
        <v>35</v>
      </c>
      <c r="J4" s="119" t="s">
        <v>41</v>
      </c>
      <c r="K4" s="119" t="s">
        <v>48</v>
      </c>
      <c r="L4" s="119" t="s">
        <v>236</v>
      </c>
      <c r="M4" s="119" t="s">
        <v>207</v>
      </c>
      <c r="N4" s="119" t="s">
        <v>214</v>
      </c>
      <c r="O4" s="119" t="s">
        <v>237</v>
      </c>
      <c r="P4" s="119" t="s">
        <v>238</v>
      </c>
      <c r="Q4" s="119" t="s">
        <v>239</v>
      </c>
      <c r="R4" s="119" t="s">
        <v>240</v>
      </c>
      <c r="S4" s="119" t="s">
        <v>241</v>
      </c>
    </row>
    <row r="5" spans="1:19" ht="11.25" customHeight="1" thickBot="1">
      <c r="A5" s="118"/>
      <c r="B5" s="118"/>
      <c r="C5" s="202" t="s">
        <v>310</v>
      </c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4"/>
    </row>
    <row r="6" spans="1:19">
      <c r="A6" s="19">
        <v>2018</v>
      </c>
      <c r="B6" s="37" t="s">
        <v>382</v>
      </c>
      <c r="C6" s="23">
        <v>15.020612999999999</v>
      </c>
      <c r="D6" s="23">
        <v>88.401039999999995</v>
      </c>
      <c r="E6" s="23">
        <v>132.157364</v>
      </c>
      <c r="F6" s="23">
        <v>40.726903999999998</v>
      </c>
      <c r="G6" s="23">
        <v>7.8356179999999993</v>
      </c>
      <c r="H6" s="23">
        <v>9.8541419999999995</v>
      </c>
      <c r="I6" s="23">
        <v>39.784934999999997</v>
      </c>
      <c r="J6" s="23">
        <v>43.457449999999994</v>
      </c>
      <c r="K6" s="23">
        <v>22.980859999999996</v>
      </c>
      <c r="L6" s="23">
        <v>65.875002999999992</v>
      </c>
      <c r="M6" s="23">
        <v>6.2370859999999997</v>
      </c>
      <c r="N6" s="23">
        <v>78.589790999999991</v>
      </c>
      <c r="O6" s="23">
        <v>3.5860060000000002</v>
      </c>
      <c r="P6" s="23">
        <v>0.85989900000000008</v>
      </c>
      <c r="Q6" s="23">
        <v>54.19247</v>
      </c>
      <c r="R6" s="23">
        <v>30.601006000000005</v>
      </c>
      <c r="S6" s="23">
        <v>10.181533999999999</v>
      </c>
    </row>
    <row r="7" spans="1:19">
      <c r="B7" s="37" t="s">
        <v>383</v>
      </c>
      <c r="C7" s="23">
        <v>11.804699999999999</v>
      </c>
      <c r="D7" s="23">
        <v>77.924249000000003</v>
      </c>
      <c r="E7" s="23">
        <v>129.323058</v>
      </c>
      <c r="F7" s="23">
        <v>41.805577</v>
      </c>
      <c r="G7" s="23">
        <v>5.69991</v>
      </c>
      <c r="H7" s="23">
        <v>11.325089</v>
      </c>
      <c r="I7" s="23">
        <v>33.306515999999995</v>
      </c>
      <c r="J7" s="23">
        <v>47.890599000000002</v>
      </c>
      <c r="K7" s="23">
        <v>18.27441</v>
      </c>
      <c r="L7" s="23">
        <v>60.447406000000001</v>
      </c>
      <c r="M7" s="23">
        <v>5.8416170000000003</v>
      </c>
      <c r="N7" s="23">
        <v>33.983361000000002</v>
      </c>
      <c r="O7" s="23">
        <v>2.2273700000000001</v>
      </c>
      <c r="P7" s="23">
        <v>0.57722099999999998</v>
      </c>
      <c r="Q7" s="23">
        <v>60.145440000000001</v>
      </c>
      <c r="R7" s="23">
        <v>20.048663000000001</v>
      </c>
      <c r="S7" s="23">
        <v>11.458812999999997</v>
      </c>
    </row>
    <row r="8" spans="1:19">
      <c r="B8" s="37" t="s">
        <v>384</v>
      </c>
      <c r="C8" s="23">
        <v>16.137419999999999</v>
      </c>
      <c r="D8" s="23">
        <v>92.616101999999998</v>
      </c>
      <c r="E8" s="23">
        <v>169.50385100000003</v>
      </c>
      <c r="F8" s="23">
        <v>47.078488</v>
      </c>
      <c r="G8" s="23">
        <v>7.6921080000000002</v>
      </c>
      <c r="H8" s="23">
        <v>11.995074000000001</v>
      </c>
      <c r="I8" s="23">
        <v>36.165216000000001</v>
      </c>
      <c r="J8" s="23">
        <v>54.218537000000005</v>
      </c>
      <c r="K8" s="23">
        <v>21.591095999999997</v>
      </c>
      <c r="L8" s="23">
        <v>81.395088999999999</v>
      </c>
      <c r="M8" s="23">
        <v>7.088203</v>
      </c>
      <c r="N8" s="23">
        <v>58.845881999999996</v>
      </c>
      <c r="O8" s="23">
        <v>2.1953320000000001</v>
      </c>
      <c r="P8" s="23">
        <v>0.40634900000000002</v>
      </c>
      <c r="Q8" s="23">
        <v>59.377637</v>
      </c>
      <c r="R8" s="23">
        <v>23.769449999999999</v>
      </c>
      <c r="S8" s="23">
        <v>20.718992</v>
      </c>
    </row>
    <row r="9" spans="1:19">
      <c r="B9" s="37" t="s">
        <v>385</v>
      </c>
      <c r="C9" s="23">
        <v>14.152460999999999</v>
      </c>
      <c r="D9" s="23">
        <v>86.642258000000012</v>
      </c>
      <c r="E9" s="23">
        <v>198.46009199999997</v>
      </c>
      <c r="F9" s="23">
        <v>43.354915999999996</v>
      </c>
      <c r="G9" s="23">
        <v>6.3833579999999994</v>
      </c>
      <c r="H9" s="23">
        <v>9.9019870000000001</v>
      </c>
      <c r="I9" s="23">
        <v>35.047325999999998</v>
      </c>
      <c r="J9" s="23">
        <v>64.443134000000001</v>
      </c>
      <c r="K9" s="23">
        <v>21.411448</v>
      </c>
      <c r="L9" s="23">
        <v>51.478584999999995</v>
      </c>
      <c r="M9" s="23">
        <v>5.880503</v>
      </c>
      <c r="N9" s="23">
        <v>58.291677999999997</v>
      </c>
      <c r="O9" s="23">
        <v>4.0111970000000001</v>
      </c>
      <c r="P9" s="23">
        <v>0.61324100000000004</v>
      </c>
      <c r="Q9" s="23">
        <v>47.780860000000004</v>
      </c>
      <c r="R9" s="23">
        <v>25.98808</v>
      </c>
      <c r="S9" s="23">
        <v>15.169477999999998</v>
      </c>
    </row>
    <row r="10" spans="1:19">
      <c r="B10" s="37" t="s">
        <v>386</v>
      </c>
      <c r="C10" s="23">
        <v>15.489373000000001</v>
      </c>
      <c r="D10" s="23">
        <v>94.808947000000003</v>
      </c>
      <c r="E10" s="23">
        <v>207.11360799999997</v>
      </c>
      <c r="F10" s="23">
        <v>49.485066000000003</v>
      </c>
      <c r="G10" s="23">
        <v>6.777075</v>
      </c>
      <c r="H10" s="23">
        <v>10.422032</v>
      </c>
      <c r="I10" s="23">
        <v>35.339896000000003</v>
      </c>
      <c r="J10" s="23">
        <v>69.919021999999998</v>
      </c>
      <c r="K10" s="23">
        <v>21.838744000000002</v>
      </c>
      <c r="L10" s="23">
        <v>71.225638000000004</v>
      </c>
      <c r="M10" s="23">
        <v>7.5180119999999997</v>
      </c>
      <c r="N10" s="23">
        <v>32.145552000000002</v>
      </c>
      <c r="O10" s="23">
        <v>3.5287960000000003</v>
      </c>
      <c r="P10" s="23">
        <v>0.4614379999999999</v>
      </c>
      <c r="Q10" s="23">
        <v>53.895538000000002</v>
      </c>
      <c r="R10" s="23">
        <v>28.357511000000002</v>
      </c>
      <c r="S10" s="23">
        <v>21.907118000000001</v>
      </c>
    </row>
    <row r="11" spans="1:19">
      <c r="B11" s="37" t="s">
        <v>387</v>
      </c>
      <c r="C11" s="23">
        <v>13.565034000000001</v>
      </c>
      <c r="D11" s="23">
        <v>95.462209999999999</v>
      </c>
      <c r="E11" s="23">
        <v>180.84495999999996</v>
      </c>
      <c r="F11" s="23">
        <v>49.224948000000005</v>
      </c>
      <c r="G11" s="23">
        <v>7.2417249999999997</v>
      </c>
      <c r="H11" s="23">
        <v>8.3942409999999992</v>
      </c>
      <c r="I11" s="23">
        <v>28.011028000000003</v>
      </c>
      <c r="J11" s="23">
        <v>76.507842000000011</v>
      </c>
      <c r="K11" s="23">
        <v>21.582258000000003</v>
      </c>
      <c r="L11" s="23">
        <v>89.446631999999994</v>
      </c>
      <c r="M11" s="23">
        <v>7.0069470000000003</v>
      </c>
      <c r="N11" s="23">
        <v>87.946007000000009</v>
      </c>
      <c r="O11" s="23">
        <v>3.9973099999999993</v>
      </c>
      <c r="P11" s="23">
        <v>0.50613299999999994</v>
      </c>
      <c r="Q11" s="23">
        <v>42.629385999999997</v>
      </c>
      <c r="R11" s="23">
        <v>27.945876999999999</v>
      </c>
      <c r="S11" s="23">
        <v>12.149481</v>
      </c>
    </row>
    <row r="12" spans="1:19">
      <c r="B12" s="37" t="s">
        <v>388</v>
      </c>
      <c r="C12" s="23">
        <v>16.166087000000001</v>
      </c>
      <c r="D12" s="23">
        <v>99.076183</v>
      </c>
      <c r="E12" s="23">
        <v>158.06367299999999</v>
      </c>
      <c r="F12" s="23">
        <v>50.078547</v>
      </c>
      <c r="G12" s="23">
        <v>6.976979</v>
      </c>
      <c r="H12" s="23">
        <v>9.2748160000000013</v>
      </c>
      <c r="I12" s="23">
        <v>23.346989999999998</v>
      </c>
      <c r="J12" s="23">
        <v>74.123493999999994</v>
      </c>
      <c r="K12" s="23">
        <v>21.743306000000004</v>
      </c>
      <c r="L12" s="23">
        <v>79.456760000000003</v>
      </c>
      <c r="M12" s="23">
        <v>7.227074</v>
      </c>
      <c r="N12" s="23">
        <v>59.105937999999995</v>
      </c>
      <c r="O12" s="23">
        <v>3.4904569999999993</v>
      </c>
      <c r="P12" s="23">
        <v>0.64169799999999999</v>
      </c>
      <c r="Q12" s="23">
        <v>56.872068999999996</v>
      </c>
      <c r="R12" s="23">
        <v>29.924130999999999</v>
      </c>
      <c r="S12" s="23">
        <v>26.417733999999996</v>
      </c>
    </row>
    <row r="13" spans="1:19">
      <c r="B13" s="37" t="s">
        <v>389</v>
      </c>
      <c r="C13" s="23">
        <v>16.673546999999999</v>
      </c>
      <c r="D13" s="23">
        <v>105.097122</v>
      </c>
      <c r="E13" s="23">
        <v>168.15384200000003</v>
      </c>
      <c r="F13" s="23">
        <v>49.716340000000002</v>
      </c>
      <c r="G13" s="23">
        <v>4.4818510000000007</v>
      </c>
      <c r="H13" s="23">
        <v>7.06717</v>
      </c>
      <c r="I13" s="23">
        <v>26.154107</v>
      </c>
      <c r="J13" s="23">
        <v>85.616821000000002</v>
      </c>
      <c r="K13" s="23">
        <v>19.221433000000001</v>
      </c>
      <c r="L13" s="23">
        <v>85.212786000000008</v>
      </c>
      <c r="M13" s="23">
        <v>7.9122310000000002</v>
      </c>
      <c r="N13" s="23">
        <v>56.813969999999998</v>
      </c>
      <c r="O13" s="23">
        <v>3.240291</v>
      </c>
      <c r="P13" s="23">
        <v>0.68182900000000002</v>
      </c>
      <c r="Q13" s="23">
        <v>48.581659000000002</v>
      </c>
      <c r="R13" s="23">
        <v>33.209384</v>
      </c>
      <c r="S13" s="23">
        <v>12.633544000000001</v>
      </c>
    </row>
    <row r="14" spans="1:19">
      <c r="B14" s="37" t="s">
        <v>390</v>
      </c>
      <c r="C14" s="23">
        <v>14.559049</v>
      </c>
      <c r="D14" s="23">
        <v>87.162428999999989</v>
      </c>
      <c r="E14" s="23">
        <v>130.755886</v>
      </c>
      <c r="F14" s="23">
        <v>43.465861000000004</v>
      </c>
      <c r="G14" s="23">
        <v>6.8691760000000004</v>
      </c>
      <c r="H14" s="23">
        <v>8.720898</v>
      </c>
      <c r="I14" s="23">
        <v>28.766479000000004</v>
      </c>
      <c r="J14" s="23">
        <v>89.005821999999995</v>
      </c>
      <c r="K14" s="23">
        <v>22.376589000000003</v>
      </c>
      <c r="L14" s="23">
        <v>73.771489000000017</v>
      </c>
      <c r="M14" s="23">
        <v>9.538727999999999</v>
      </c>
      <c r="N14" s="23">
        <v>56.053589999999993</v>
      </c>
      <c r="O14" s="23">
        <v>3.1828080000000001</v>
      </c>
      <c r="P14" s="23">
        <v>0.66010400000000002</v>
      </c>
      <c r="Q14" s="23">
        <v>57.045614999999998</v>
      </c>
      <c r="R14" s="23">
        <v>29.836156000000003</v>
      </c>
      <c r="S14" s="23">
        <v>14.279707999999999</v>
      </c>
    </row>
    <row r="15" spans="1:19">
      <c r="B15" s="37" t="s">
        <v>391</v>
      </c>
      <c r="C15" s="23">
        <v>16.657124999999997</v>
      </c>
      <c r="D15" s="23">
        <v>101.000795</v>
      </c>
      <c r="E15" s="23">
        <v>172.08758399999999</v>
      </c>
      <c r="F15" s="23">
        <v>49.746003000000002</v>
      </c>
      <c r="G15" s="23">
        <v>7.8266729999999995</v>
      </c>
      <c r="H15" s="23">
        <v>12.100159999999999</v>
      </c>
      <c r="I15" s="23">
        <v>33.893374000000001</v>
      </c>
      <c r="J15" s="23">
        <v>91.476662999999988</v>
      </c>
      <c r="K15" s="23">
        <v>24.168999000000003</v>
      </c>
      <c r="L15" s="23">
        <v>61.603799000000002</v>
      </c>
      <c r="M15" s="23">
        <v>9.3929659999999995</v>
      </c>
      <c r="N15" s="23">
        <v>44.602160999999995</v>
      </c>
      <c r="O15" s="23">
        <v>3.7461700000000002</v>
      </c>
      <c r="P15" s="23">
        <v>0.73086099999999998</v>
      </c>
      <c r="Q15" s="23">
        <v>61.942580999999997</v>
      </c>
      <c r="R15" s="23">
        <v>27.105221999999998</v>
      </c>
      <c r="S15" s="23">
        <v>23.527612999999999</v>
      </c>
    </row>
    <row r="16" spans="1:19">
      <c r="B16" s="37" t="s">
        <v>392</v>
      </c>
      <c r="C16" s="23">
        <v>14.407275</v>
      </c>
      <c r="D16" s="23">
        <v>91.854645000000005</v>
      </c>
      <c r="E16" s="23">
        <v>175.25661500000001</v>
      </c>
      <c r="F16" s="23">
        <v>46.532422000000004</v>
      </c>
      <c r="G16" s="23">
        <v>11.525024</v>
      </c>
      <c r="H16" s="23">
        <v>11.526670000000001</v>
      </c>
      <c r="I16" s="23">
        <v>45.766447000000007</v>
      </c>
      <c r="J16" s="23">
        <v>60.215622000000003</v>
      </c>
      <c r="K16" s="23">
        <v>26.574233</v>
      </c>
      <c r="L16" s="23">
        <v>62.491676000000005</v>
      </c>
      <c r="M16" s="23">
        <v>7.9313109999999991</v>
      </c>
      <c r="N16" s="23">
        <v>64.162437999999995</v>
      </c>
      <c r="O16" s="23">
        <v>3.3651179999999998</v>
      </c>
      <c r="P16" s="23">
        <v>0.3327</v>
      </c>
      <c r="Q16" s="23">
        <v>50.625068999999996</v>
      </c>
      <c r="R16" s="23">
        <v>27.324380999999995</v>
      </c>
      <c r="S16" s="23">
        <v>18.013718000000001</v>
      </c>
    </row>
    <row r="17" spans="1:19">
      <c r="B17" s="37" t="s">
        <v>393</v>
      </c>
      <c r="C17" s="23">
        <v>14.741413</v>
      </c>
      <c r="D17" s="23">
        <v>96.985188000000008</v>
      </c>
      <c r="E17" s="23">
        <v>141.06673899999998</v>
      </c>
      <c r="F17" s="23">
        <v>41.994966000000005</v>
      </c>
      <c r="G17" s="23">
        <v>7.5439730000000003</v>
      </c>
      <c r="H17" s="23">
        <v>9.6360600000000005</v>
      </c>
      <c r="I17" s="23">
        <v>51.467424000000001</v>
      </c>
      <c r="J17" s="23">
        <v>53.951282000000006</v>
      </c>
      <c r="K17" s="23">
        <v>21.47045</v>
      </c>
      <c r="L17" s="23">
        <v>68.911248000000001</v>
      </c>
      <c r="M17" s="23">
        <v>7.4131200000000002</v>
      </c>
      <c r="N17" s="23">
        <v>65.911352999999991</v>
      </c>
      <c r="O17" s="23">
        <v>2.1004209999999999</v>
      </c>
      <c r="P17" s="23">
        <v>0.45671000000000006</v>
      </c>
      <c r="Q17" s="23">
        <v>46.606352999999999</v>
      </c>
      <c r="R17" s="23">
        <v>27.581972</v>
      </c>
      <c r="S17" s="23">
        <v>15.635497000000001</v>
      </c>
    </row>
    <row r="18" spans="1:19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38"/>
      <c r="Q18" s="38"/>
      <c r="R18" s="38"/>
      <c r="S18" s="38"/>
    </row>
    <row r="19" spans="1:19">
      <c r="A19" s="19">
        <v>2019</v>
      </c>
      <c r="B19" s="37" t="s">
        <v>382</v>
      </c>
      <c r="C19" s="23">
        <v>15.386752999999999</v>
      </c>
      <c r="D19" s="23">
        <v>97.050907999999993</v>
      </c>
      <c r="E19" s="23">
        <v>140.79172399999996</v>
      </c>
      <c r="F19" s="23">
        <v>45.497849000000002</v>
      </c>
      <c r="G19" s="23">
        <v>9.0728580000000001</v>
      </c>
      <c r="H19" s="23">
        <v>10.224482</v>
      </c>
      <c r="I19" s="23">
        <v>54.618300999999995</v>
      </c>
      <c r="J19" s="23">
        <v>51.162791999999996</v>
      </c>
      <c r="K19" s="23">
        <v>22.310891999999996</v>
      </c>
      <c r="L19" s="23">
        <v>76.052409999999995</v>
      </c>
      <c r="M19" s="23">
        <v>7.8620419999999998</v>
      </c>
      <c r="N19" s="23">
        <v>58.724648000000002</v>
      </c>
      <c r="O19" s="23">
        <v>3.7247199999999996</v>
      </c>
      <c r="P19" s="23">
        <v>0.36088399999999998</v>
      </c>
      <c r="Q19" s="23">
        <v>49.439174999999999</v>
      </c>
      <c r="R19" s="23">
        <v>31.519786</v>
      </c>
      <c r="S19" s="23">
        <v>14.229133000000001</v>
      </c>
    </row>
    <row r="20" spans="1:19">
      <c r="B20" s="37" t="s">
        <v>383</v>
      </c>
      <c r="C20" s="23">
        <v>12.856480000000001</v>
      </c>
      <c r="D20" s="23">
        <v>87.400520999999998</v>
      </c>
      <c r="E20" s="23">
        <v>124.463255</v>
      </c>
      <c r="F20" s="23">
        <v>42.899189</v>
      </c>
      <c r="G20" s="23">
        <v>7.8363009999999997</v>
      </c>
      <c r="H20" s="23">
        <v>10.890677999999999</v>
      </c>
      <c r="I20" s="23">
        <v>43.475004999999996</v>
      </c>
      <c r="J20" s="23">
        <v>51.532996999999995</v>
      </c>
      <c r="K20" s="23">
        <v>23.554947999999996</v>
      </c>
      <c r="L20" s="23">
        <v>68.198148000000003</v>
      </c>
      <c r="M20" s="23">
        <v>7.7615629999999998</v>
      </c>
      <c r="N20" s="23">
        <v>47.340907000000001</v>
      </c>
      <c r="O20" s="23">
        <v>3.6649040000000004</v>
      </c>
      <c r="P20" s="23">
        <v>0.47435900000000003</v>
      </c>
      <c r="Q20" s="23">
        <v>56.398755000000001</v>
      </c>
      <c r="R20" s="23">
        <v>24.524567000000001</v>
      </c>
      <c r="S20" s="23">
        <v>15.380408000000001</v>
      </c>
    </row>
    <row r="21" spans="1:19">
      <c r="B21" s="37" t="s">
        <v>384</v>
      </c>
      <c r="C21" s="23">
        <v>14.447482000000001</v>
      </c>
      <c r="D21" s="23">
        <v>94.459881999999993</v>
      </c>
      <c r="E21" s="23">
        <v>152.11867300000003</v>
      </c>
      <c r="F21" s="23">
        <v>47.492824999999996</v>
      </c>
      <c r="G21" s="23">
        <v>8.0133050000000008</v>
      </c>
      <c r="H21" s="23">
        <v>12.621827999999999</v>
      </c>
      <c r="I21" s="23">
        <v>44.742705999999998</v>
      </c>
      <c r="J21" s="23">
        <v>62.960582000000002</v>
      </c>
      <c r="K21" s="23">
        <v>22.618238999999999</v>
      </c>
      <c r="L21" s="23">
        <v>71.432958000000013</v>
      </c>
      <c r="M21" s="23">
        <v>7.6685379999999999</v>
      </c>
      <c r="N21" s="23">
        <v>64.35327199999999</v>
      </c>
      <c r="O21" s="23">
        <v>2.9066450000000001</v>
      </c>
      <c r="P21" s="23">
        <v>0.41452500000000003</v>
      </c>
      <c r="Q21" s="23">
        <v>49.633641000000004</v>
      </c>
      <c r="R21" s="23">
        <v>25.350815999999998</v>
      </c>
      <c r="S21" s="23">
        <v>17.252590999999999</v>
      </c>
    </row>
    <row r="22" spans="1:19">
      <c r="B22" s="37" t="s">
        <v>385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</row>
    <row r="23" spans="1:19">
      <c r="B23" s="37" t="s">
        <v>386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</row>
    <row r="24" spans="1:19">
      <c r="B24" s="37" t="s">
        <v>387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</row>
    <row r="25" spans="1:19">
      <c r="B25" s="37" t="s">
        <v>388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</row>
    <row r="26" spans="1:19">
      <c r="B26" s="37" t="s">
        <v>389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</row>
    <row r="27" spans="1:19">
      <c r="B27" s="37" t="s">
        <v>390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</row>
    <row r="28" spans="1:19">
      <c r="B28" s="37" t="s">
        <v>391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</row>
    <row r="29" spans="1:19">
      <c r="B29" s="37" t="s">
        <v>392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</row>
    <row r="30" spans="1:19">
      <c r="B30" s="37" t="s">
        <v>393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</row>
    <row r="31" spans="1:19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</row>
    <row r="32" spans="1:19" ht="12.75">
      <c r="A32" s="189" t="s">
        <v>193</v>
      </c>
      <c r="B32" s="189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</row>
    <row r="33" spans="1:19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</row>
    <row r="34" spans="1:19" ht="18" customHeight="1" thickBot="1">
      <c r="A34" s="205" t="s">
        <v>398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</row>
    <row r="35" spans="1:19" s="22" customFormat="1" ht="23.25" customHeight="1" thickBot="1">
      <c r="A35" s="117" t="s">
        <v>163</v>
      </c>
      <c r="B35" s="117" t="s">
        <v>164</v>
      </c>
      <c r="C35" s="119" t="s">
        <v>242</v>
      </c>
      <c r="D35" s="119" t="s">
        <v>243</v>
      </c>
      <c r="E35" s="119" t="s">
        <v>244</v>
      </c>
      <c r="F35" s="119" t="s">
        <v>194</v>
      </c>
      <c r="G35" s="119" t="s">
        <v>195</v>
      </c>
      <c r="H35" s="119" t="s">
        <v>245</v>
      </c>
      <c r="I35" s="119" t="s">
        <v>246</v>
      </c>
      <c r="J35" s="119" t="s">
        <v>247</v>
      </c>
      <c r="K35" s="119" t="s">
        <v>248</v>
      </c>
      <c r="L35" s="119" t="s">
        <v>249</v>
      </c>
      <c r="M35" s="119" t="s">
        <v>250</v>
      </c>
      <c r="N35" s="119" t="s">
        <v>251</v>
      </c>
      <c r="O35" s="119" t="s">
        <v>252</v>
      </c>
      <c r="P35" s="119" t="s">
        <v>196</v>
      </c>
      <c r="Q35" s="119" t="s">
        <v>229</v>
      </c>
      <c r="R35" s="119" t="s">
        <v>253</v>
      </c>
      <c r="S35" s="119" t="s">
        <v>254</v>
      </c>
    </row>
    <row r="36" spans="1:19" ht="11.25" customHeight="1" thickBot="1">
      <c r="A36" s="118"/>
      <c r="B36" s="118"/>
      <c r="C36" s="202" t="s">
        <v>310</v>
      </c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3"/>
      <c r="Q36" s="203"/>
      <c r="R36" s="203"/>
      <c r="S36" s="204"/>
    </row>
    <row r="37" spans="1:19">
      <c r="A37" s="19">
        <v>2018</v>
      </c>
      <c r="B37" s="37" t="s">
        <v>382</v>
      </c>
      <c r="C37" s="23">
        <v>16.976096999999999</v>
      </c>
      <c r="D37" s="23">
        <v>41.779761000000001</v>
      </c>
      <c r="E37" s="23">
        <v>28.483705999999998</v>
      </c>
      <c r="F37" s="23">
        <v>25.517316000000001</v>
      </c>
      <c r="G37" s="23">
        <v>24.538712</v>
      </c>
      <c r="H37" s="23">
        <v>30.111072999999998</v>
      </c>
      <c r="I37" s="23">
        <v>17.802036000000001</v>
      </c>
      <c r="J37" s="23">
        <v>13.750738</v>
      </c>
      <c r="K37" s="23">
        <v>1.405392</v>
      </c>
      <c r="L37" s="23">
        <v>819.02789200000007</v>
      </c>
      <c r="M37" s="23">
        <v>35.153786999999994</v>
      </c>
      <c r="N37" s="23">
        <v>98.347752000000014</v>
      </c>
      <c r="O37" s="23">
        <v>203.76016899999996</v>
      </c>
      <c r="P37" s="23">
        <v>13.403725</v>
      </c>
      <c r="Q37" s="23">
        <v>47.693655999999997</v>
      </c>
      <c r="R37" s="23">
        <v>46.503435000000003</v>
      </c>
      <c r="S37" s="23">
        <v>31.463539999999998</v>
      </c>
    </row>
    <row r="38" spans="1:19">
      <c r="B38" s="37" t="s">
        <v>383</v>
      </c>
      <c r="C38" s="23">
        <v>19.221661000000001</v>
      </c>
      <c r="D38" s="23">
        <v>42.181628000000003</v>
      </c>
      <c r="E38" s="23">
        <v>25.886431999999999</v>
      </c>
      <c r="F38" s="23">
        <v>29.032356</v>
      </c>
      <c r="G38" s="23">
        <v>27.671122</v>
      </c>
      <c r="H38" s="23">
        <v>31.015055</v>
      </c>
      <c r="I38" s="23">
        <v>9.7009939999999997</v>
      </c>
      <c r="J38" s="23">
        <v>14.003775000000001</v>
      </c>
      <c r="K38" s="23">
        <v>0.94219900000000001</v>
      </c>
      <c r="L38" s="23">
        <v>679.938039</v>
      </c>
      <c r="M38" s="23">
        <v>34.883445999999999</v>
      </c>
      <c r="N38" s="23">
        <v>95.001297999999991</v>
      </c>
      <c r="O38" s="23">
        <v>198.062656</v>
      </c>
      <c r="P38" s="23">
        <v>21.839647999999997</v>
      </c>
      <c r="Q38" s="23">
        <v>49.15616</v>
      </c>
      <c r="R38" s="23">
        <v>46.633601999999996</v>
      </c>
      <c r="S38" s="23">
        <v>31.431660000000001</v>
      </c>
    </row>
    <row r="39" spans="1:19">
      <c r="B39" s="37" t="s">
        <v>384</v>
      </c>
      <c r="C39" s="23">
        <v>14.883277</v>
      </c>
      <c r="D39" s="23">
        <v>45.015666000000003</v>
      </c>
      <c r="E39" s="23">
        <v>31.539122000000003</v>
      </c>
      <c r="F39" s="23">
        <v>31.608674000000001</v>
      </c>
      <c r="G39" s="23">
        <v>29.910983999999999</v>
      </c>
      <c r="H39" s="23">
        <v>27.556053000000002</v>
      </c>
      <c r="I39" s="23">
        <v>12.559652</v>
      </c>
      <c r="J39" s="23">
        <v>13.480448000000001</v>
      </c>
      <c r="K39" s="23">
        <v>1.5737329999999998</v>
      </c>
      <c r="L39" s="23">
        <v>635.49475399999983</v>
      </c>
      <c r="M39" s="23">
        <v>31.500505999999998</v>
      </c>
      <c r="N39" s="23">
        <v>112.78181899999998</v>
      </c>
      <c r="O39" s="23">
        <v>201.63639000000001</v>
      </c>
      <c r="P39" s="23">
        <v>20.901265000000002</v>
      </c>
      <c r="Q39" s="23">
        <v>53.383201999999997</v>
      </c>
      <c r="R39" s="23">
        <v>56.576112000000002</v>
      </c>
      <c r="S39" s="23">
        <v>34.165506000000001</v>
      </c>
    </row>
    <row r="40" spans="1:19">
      <c r="B40" s="37" t="s">
        <v>385</v>
      </c>
      <c r="C40" s="23">
        <v>12.172607999999999</v>
      </c>
      <c r="D40" s="23">
        <v>45.469968000000001</v>
      </c>
      <c r="E40" s="23">
        <v>31.417756000000001</v>
      </c>
      <c r="F40" s="23">
        <v>35.286006</v>
      </c>
      <c r="G40" s="23">
        <v>38.124032</v>
      </c>
      <c r="H40" s="23">
        <v>31.787892999999997</v>
      </c>
      <c r="I40" s="23">
        <v>14.48789</v>
      </c>
      <c r="J40" s="23">
        <v>14.736373</v>
      </c>
      <c r="K40" s="23">
        <v>1.4367670000000001</v>
      </c>
      <c r="L40" s="23">
        <v>660.97060399999975</v>
      </c>
      <c r="M40" s="23">
        <v>38.126053999999996</v>
      </c>
      <c r="N40" s="23">
        <v>143.45082500000001</v>
      </c>
      <c r="O40" s="23">
        <v>207.329902</v>
      </c>
      <c r="P40" s="23">
        <v>19.693352999999998</v>
      </c>
      <c r="Q40" s="23">
        <v>50.906007000000002</v>
      </c>
      <c r="R40" s="23">
        <v>48.613025</v>
      </c>
      <c r="S40" s="23">
        <v>36.072975</v>
      </c>
    </row>
    <row r="41" spans="1:19">
      <c r="B41" s="37" t="s">
        <v>386</v>
      </c>
      <c r="C41" s="23">
        <v>13.071858000000001</v>
      </c>
      <c r="D41" s="23">
        <v>49.101467</v>
      </c>
      <c r="E41" s="23">
        <v>32.114097000000001</v>
      </c>
      <c r="F41" s="23">
        <v>41.282079000000003</v>
      </c>
      <c r="G41" s="23">
        <v>43.162922999999999</v>
      </c>
      <c r="H41" s="23">
        <v>29.869548999999999</v>
      </c>
      <c r="I41" s="23">
        <v>19.168451999999998</v>
      </c>
      <c r="J41" s="23">
        <v>16.582308000000001</v>
      </c>
      <c r="K41" s="23">
        <v>1.689732</v>
      </c>
      <c r="L41" s="23">
        <v>589.65275400000007</v>
      </c>
      <c r="M41" s="23">
        <v>41.356999000000002</v>
      </c>
      <c r="N41" s="23">
        <v>115.00049600000003</v>
      </c>
      <c r="O41" s="23">
        <v>198.80431999999999</v>
      </c>
      <c r="P41" s="23">
        <v>19.549071000000001</v>
      </c>
      <c r="Q41" s="23">
        <v>52.461800000000004</v>
      </c>
      <c r="R41" s="23">
        <v>56.042323000000003</v>
      </c>
      <c r="S41" s="23">
        <v>37.817878</v>
      </c>
    </row>
    <row r="42" spans="1:19">
      <c r="B42" s="37" t="s">
        <v>387</v>
      </c>
      <c r="C42" s="23">
        <v>11.523193999999998</v>
      </c>
      <c r="D42" s="23">
        <v>46.439861000000001</v>
      </c>
      <c r="E42" s="23">
        <v>30.840967999999997</v>
      </c>
      <c r="F42" s="23">
        <v>42.595727999999994</v>
      </c>
      <c r="G42" s="23">
        <v>48.275484999999996</v>
      </c>
      <c r="H42" s="23">
        <v>28.711449999999999</v>
      </c>
      <c r="I42" s="23">
        <v>17.185665</v>
      </c>
      <c r="J42" s="23">
        <v>15.267161999999999</v>
      </c>
      <c r="K42" s="23">
        <v>1.4494290000000001</v>
      </c>
      <c r="L42" s="23">
        <v>1088.3800340000003</v>
      </c>
      <c r="M42" s="23">
        <v>34.553837000000001</v>
      </c>
      <c r="N42" s="23">
        <v>123.991704</v>
      </c>
      <c r="O42" s="23">
        <v>226.118255</v>
      </c>
      <c r="P42" s="23">
        <v>14.618605000000001</v>
      </c>
      <c r="Q42" s="23">
        <v>55.635375999999994</v>
      </c>
      <c r="R42" s="23">
        <v>53.528943999999996</v>
      </c>
      <c r="S42" s="23">
        <v>37.030856999999997</v>
      </c>
    </row>
    <row r="43" spans="1:19">
      <c r="B43" s="37" t="s">
        <v>388</v>
      </c>
      <c r="C43" s="23">
        <v>13.069369</v>
      </c>
      <c r="D43" s="23">
        <v>48.787024000000002</v>
      </c>
      <c r="E43" s="23">
        <v>34.971439999999994</v>
      </c>
      <c r="F43" s="23">
        <v>43.841363999999999</v>
      </c>
      <c r="G43" s="23">
        <v>47.762118999999998</v>
      </c>
      <c r="H43" s="23">
        <v>31.130186999999999</v>
      </c>
      <c r="I43" s="23">
        <v>20.564830000000001</v>
      </c>
      <c r="J43" s="23">
        <v>15.294466</v>
      </c>
      <c r="K43" s="23">
        <v>1.832891</v>
      </c>
      <c r="L43" s="23">
        <v>793.94787700000006</v>
      </c>
      <c r="M43" s="23">
        <v>35.467635999999999</v>
      </c>
      <c r="N43" s="23">
        <v>126.90489299999999</v>
      </c>
      <c r="O43" s="23">
        <v>200.43301600000001</v>
      </c>
      <c r="P43" s="23">
        <v>16.140391999999999</v>
      </c>
      <c r="Q43" s="23">
        <v>55.090660999999997</v>
      </c>
      <c r="R43" s="23">
        <v>49.932456999999999</v>
      </c>
      <c r="S43" s="23">
        <v>38.085065</v>
      </c>
    </row>
    <row r="44" spans="1:19">
      <c r="B44" s="37" t="s">
        <v>389</v>
      </c>
      <c r="C44" s="23">
        <v>14.698273</v>
      </c>
      <c r="D44" s="23">
        <v>48.449390000000001</v>
      </c>
      <c r="E44" s="23">
        <v>34.698610000000002</v>
      </c>
      <c r="F44" s="23">
        <v>42.369255000000003</v>
      </c>
      <c r="G44" s="23">
        <v>49.246669000000004</v>
      </c>
      <c r="H44" s="23">
        <v>29.725069000000001</v>
      </c>
      <c r="I44" s="23">
        <v>25.793607999999999</v>
      </c>
      <c r="J44" s="23">
        <v>13.169559999999999</v>
      </c>
      <c r="K44" s="23">
        <v>1.0814900000000001</v>
      </c>
      <c r="L44" s="23">
        <v>1016.1979699999998</v>
      </c>
      <c r="M44" s="23">
        <v>38.685226</v>
      </c>
      <c r="N44" s="23">
        <v>138.40097900000001</v>
      </c>
      <c r="O44" s="23">
        <v>182.791944</v>
      </c>
      <c r="P44" s="23">
        <v>11.169267999999999</v>
      </c>
      <c r="Q44" s="23">
        <v>39.826629000000004</v>
      </c>
      <c r="R44" s="23">
        <v>47.748190000000001</v>
      </c>
      <c r="S44" s="23">
        <v>33.452526999999996</v>
      </c>
    </row>
    <row r="45" spans="1:19">
      <c r="B45" s="37" t="s">
        <v>390</v>
      </c>
      <c r="C45" s="23">
        <v>25.945558999999999</v>
      </c>
      <c r="D45" s="23">
        <v>45.122949999999996</v>
      </c>
      <c r="E45" s="23">
        <v>29.320446999999998</v>
      </c>
      <c r="F45" s="23">
        <v>34.512627999999999</v>
      </c>
      <c r="G45" s="23">
        <v>43.417690999999998</v>
      </c>
      <c r="H45" s="23">
        <v>31.668458000000001</v>
      </c>
      <c r="I45" s="23">
        <v>18.610047000000002</v>
      </c>
      <c r="J45" s="23">
        <v>15.131963000000001</v>
      </c>
      <c r="K45" s="23">
        <v>1.3119369999999999</v>
      </c>
      <c r="L45" s="23">
        <v>590.04278099999999</v>
      </c>
      <c r="M45" s="23">
        <v>35.931287999999995</v>
      </c>
      <c r="N45" s="23">
        <v>129.14942099999996</v>
      </c>
      <c r="O45" s="23">
        <v>182.86881299999999</v>
      </c>
      <c r="P45" s="23">
        <v>15.07621</v>
      </c>
      <c r="Q45" s="23">
        <v>48.687913000000002</v>
      </c>
      <c r="R45" s="23">
        <v>55.839002000000001</v>
      </c>
      <c r="S45" s="23">
        <v>37.732094000000004</v>
      </c>
    </row>
    <row r="46" spans="1:19">
      <c r="B46" s="37" t="s">
        <v>391</v>
      </c>
      <c r="C46" s="23">
        <v>32.510191999999996</v>
      </c>
      <c r="D46" s="23">
        <v>52.591289000000003</v>
      </c>
      <c r="E46" s="23">
        <v>31.455833999999999</v>
      </c>
      <c r="F46" s="23">
        <v>35.145094999999998</v>
      </c>
      <c r="G46" s="23">
        <v>48.235307999999996</v>
      </c>
      <c r="H46" s="23">
        <v>33.682212</v>
      </c>
      <c r="I46" s="23">
        <v>17.384893999999999</v>
      </c>
      <c r="J46" s="23">
        <v>17.816062000000002</v>
      </c>
      <c r="K46" s="23">
        <v>1.9174639999999998</v>
      </c>
      <c r="L46" s="23">
        <v>684.17608099999995</v>
      </c>
      <c r="M46" s="23">
        <v>45.156423000000004</v>
      </c>
      <c r="N46" s="23">
        <v>149.26192100000003</v>
      </c>
      <c r="O46" s="23">
        <v>228.33904799999999</v>
      </c>
      <c r="P46" s="23">
        <v>15.207248</v>
      </c>
      <c r="Q46" s="23">
        <v>54.648980000000002</v>
      </c>
      <c r="R46" s="23">
        <v>61.655724999999997</v>
      </c>
      <c r="S46" s="23">
        <v>42.684848000000002</v>
      </c>
    </row>
    <row r="47" spans="1:19">
      <c r="B47" s="37" t="s">
        <v>392</v>
      </c>
      <c r="C47" s="23">
        <v>21.859522999999999</v>
      </c>
      <c r="D47" s="23">
        <v>47.233789999999999</v>
      </c>
      <c r="E47" s="23">
        <v>29.272058000000001</v>
      </c>
      <c r="F47" s="23">
        <v>29.959250000000001</v>
      </c>
      <c r="G47" s="23">
        <v>47.958807</v>
      </c>
      <c r="H47" s="23">
        <v>33.579009999999997</v>
      </c>
      <c r="I47" s="23">
        <v>15.165587</v>
      </c>
      <c r="J47" s="23">
        <v>17.5412</v>
      </c>
      <c r="K47" s="23">
        <v>1.6856530000000001</v>
      </c>
      <c r="L47" s="23">
        <v>802.06558600000005</v>
      </c>
      <c r="M47" s="23">
        <v>39.424430000000008</v>
      </c>
      <c r="N47" s="23">
        <v>141.15889599999997</v>
      </c>
      <c r="O47" s="23">
        <v>237.52946900000001</v>
      </c>
      <c r="P47" s="23">
        <v>16.991223999999999</v>
      </c>
      <c r="Q47" s="23">
        <v>49.372688000000004</v>
      </c>
      <c r="R47" s="23">
        <v>61.351015000000004</v>
      </c>
      <c r="S47" s="23">
        <v>41.791071000000002</v>
      </c>
    </row>
    <row r="48" spans="1:19">
      <c r="B48" s="37" t="s">
        <v>393</v>
      </c>
      <c r="C48" s="23">
        <v>14.535520999999999</v>
      </c>
      <c r="D48" s="23">
        <v>46.131073000000001</v>
      </c>
      <c r="E48" s="23">
        <v>27.869938000000001</v>
      </c>
      <c r="F48" s="23">
        <v>28.103439999999999</v>
      </c>
      <c r="G48" s="23">
        <v>37.072505</v>
      </c>
      <c r="H48" s="23">
        <v>34.330016000000001</v>
      </c>
      <c r="I48" s="23">
        <v>16.898990000000001</v>
      </c>
      <c r="J48" s="23">
        <v>14.501861000000002</v>
      </c>
      <c r="K48" s="23">
        <v>1.64262</v>
      </c>
      <c r="L48" s="23">
        <v>660.48030799999992</v>
      </c>
      <c r="M48" s="23">
        <v>31.289300000000004</v>
      </c>
      <c r="N48" s="23">
        <v>94.219756000000004</v>
      </c>
      <c r="O48" s="23">
        <v>207.43660799999998</v>
      </c>
      <c r="P48" s="23">
        <v>16.247776999999999</v>
      </c>
      <c r="Q48" s="23">
        <v>38.559995000000001</v>
      </c>
      <c r="R48" s="23">
        <v>55.428506999999996</v>
      </c>
      <c r="S48" s="23">
        <v>32.963394999999998</v>
      </c>
    </row>
    <row r="49" spans="1:19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38"/>
      <c r="Q49" s="38"/>
      <c r="R49" s="38"/>
      <c r="S49" s="38"/>
    </row>
    <row r="50" spans="1:19">
      <c r="A50" s="19">
        <v>2019</v>
      </c>
      <c r="B50" s="37" t="s">
        <v>382</v>
      </c>
      <c r="C50" s="23">
        <v>16.862672</v>
      </c>
      <c r="D50" s="23">
        <v>45.856827000000003</v>
      </c>
      <c r="E50" s="23">
        <v>30.144887000000001</v>
      </c>
      <c r="F50" s="23">
        <v>27.70485</v>
      </c>
      <c r="G50" s="23">
        <v>35.335609999999996</v>
      </c>
      <c r="H50" s="23">
        <v>30.734648</v>
      </c>
      <c r="I50" s="23">
        <v>20.657968</v>
      </c>
      <c r="J50" s="23">
        <v>17.368680000000001</v>
      </c>
      <c r="K50" s="23">
        <v>1.8862239999999999</v>
      </c>
      <c r="L50" s="23">
        <v>819.06599700000015</v>
      </c>
      <c r="M50" s="23">
        <v>44.299605</v>
      </c>
      <c r="N50" s="23">
        <v>152.97177499999998</v>
      </c>
      <c r="O50" s="23">
        <v>233.143989</v>
      </c>
      <c r="P50" s="23">
        <v>15.950702999999999</v>
      </c>
      <c r="Q50" s="23">
        <v>51.978273999999999</v>
      </c>
      <c r="R50" s="23">
        <v>56.473894000000001</v>
      </c>
      <c r="S50" s="23">
        <v>40.680825999999996</v>
      </c>
    </row>
    <row r="51" spans="1:19">
      <c r="B51" s="37" t="s">
        <v>383</v>
      </c>
      <c r="C51" s="23">
        <v>19.776076</v>
      </c>
      <c r="D51" s="23">
        <v>46.881793000000002</v>
      </c>
      <c r="E51" s="23">
        <v>28.216809000000001</v>
      </c>
      <c r="F51" s="23">
        <v>31.485795</v>
      </c>
      <c r="G51" s="23">
        <v>37.634401000000004</v>
      </c>
      <c r="H51" s="23">
        <v>39.393433000000002</v>
      </c>
      <c r="I51" s="23">
        <v>20.520145999999997</v>
      </c>
      <c r="J51" s="23">
        <v>16.875018000000001</v>
      </c>
      <c r="K51" s="23">
        <v>1.5215099999999999</v>
      </c>
      <c r="L51" s="23">
        <v>725.81880600000022</v>
      </c>
      <c r="M51" s="23">
        <v>40.531824999999998</v>
      </c>
      <c r="N51" s="23">
        <v>124.30995</v>
      </c>
      <c r="O51" s="23">
        <v>192.20519999999999</v>
      </c>
      <c r="P51" s="23">
        <v>18.371618999999999</v>
      </c>
      <c r="Q51" s="23">
        <v>49.149349999999998</v>
      </c>
      <c r="R51" s="23">
        <v>52.706603999999999</v>
      </c>
      <c r="S51" s="23">
        <v>35.333418999999999</v>
      </c>
    </row>
    <row r="52" spans="1:19">
      <c r="B52" s="37" t="s">
        <v>384</v>
      </c>
      <c r="C52" s="23">
        <v>18.485856000000002</v>
      </c>
      <c r="D52" s="23">
        <v>48.521556000000004</v>
      </c>
      <c r="E52" s="23">
        <v>31.634415000000001</v>
      </c>
      <c r="F52" s="23">
        <v>36.724522999999998</v>
      </c>
      <c r="G52" s="23">
        <v>37.622028</v>
      </c>
      <c r="H52" s="23">
        <v>41.784331999999999</v>
      </c>
      <c r="I52" s="23">
        <v>18.805610999999999</v>
      </c>
      <c r="J52" s="23">
        <v>18.608872999999999</v>
      </c>
      <c r="K52" s="23">
        <v>1.642191</v>
      </c>
      <c r="L52" s="23">
        <v>696.37191499999994</v>
      </c>
      <c r="M52" s="23">
        <v>38.902328000000004</v>
      </c>
      <c r="N52" s="23">
        <v>150.37694699999997</v>
      </c>
      <c r="O52" s="23">
        <v>221.58180199999998</v>
      </c>
      <c r="P52" s="23">
        <v>27.841853999999998</v>
      </c>
      <c r="Q52" s="23">
        <v>53.065122000000002</v>
      </c>
      <c r="R52" s="23">
        <v>65.495593</v>
      </c>
      <c r="S52" s="23">
        <v>40.347239999999999</v>
      </c>
    </row>
    <row r="53" spans="1:19">
      <c r="B53" s="37" t="s">
        <v>385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</row>
    <row r="54" spans="1:19">
      <c r="B54" s="37" t="s">
        <v>386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</row>
    <row r="55" spans="1:19">
      <c r="B55" s="37" t="s">
        <v>387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</row>
    <row r="56" spans="1:19">
      <c r="B56" s="37" t="s">
        <v>388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</row>
    <row r="57" spans="1:19">
      <c r="B57" s="37" t="s">
        <v>389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</row>
    <row r="58" spans="1:19">
      <c r="B58" s="37" t="s">
        <v>390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</row>
    <row r="59" spans="1:19">
      <c r="B59" s="37" t="s">
        <v>391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</row>
    <row r="60" spans="1:19">
      <c r="B60" s="37" t="s">
        <v>392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</row>
    <row r="61" spans="1:19">
      <c r="B61" s="37" t="s">
        <v>393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</row>
    <row r="62" spans="1:19"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</row>
    <row r="63" spans="1:19"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</row>
    <row r="64" spans="1:19"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</row>
    <row r="65" spans="1:19" ht="18" customHeight="1" thickBot="1">
      <c r="A65" s="205" t="s">
        <v>398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</row>
    <row r="66" spans="1:19" s="22" customFormat="1" ht="23.25" customHeight="1" thickBot="1">
      <c r="A66" s="117" t="s">
        <v>163</v>
      </c>
      <c r="B66" s="117" t="s">
        <v>164</v>
      </c>
      <c r="C66" s="119" t="s">
        <v>255</v>
      </c>
      <c r="D66" s="119" t="s">
        <v>256</v>
      </c>
      <c r="E66" s="119" t="s">
        <v>257</v>
      </c>
      <c r="F66" s="119" t="s">
        <v>258</v>
      </c>
      <c r="G66" s="119" t="s">
        <v>259</v>
      </c>
      <c r="H66" s="119" t="s">
        <v>260</v>
      </c>
      <c r="I66" s="119" t="s">
        <v>197</v>
      </c>
      <c r="J66" s="119" t="s">
        <v>198</v>
      </c>
      <c r="K66" s="119" t="s">
        <v>261</v>
      </c>
      <c r="L66" s="119" t="s">
        <v>262</v>
      </c>
      <c r="M66" s="119" t="s">
        <v>263</v>
      </c>
      <c r="N66" s="119" t="s">
        <v>264</v>
      </c>
      <c r="O66" s="119" t="s">
        <v>265</v>
      </c>
      <c r="P66" s="119" t="s">
        <v>266</v>
      </c>
      <c r="Q66" s="119" t="s">
        <v>267</v>
      </c>
      <c r="R66" s="119" t="s">
        <v>268</v>
      </c>
      <c r="S66" s="119" t="s">
        <v>199</v>
      </c>
    </row>
    <row r="67" spans="1:19" ht="11.25" customHeight="1" thickBot="1">
      <c r="A67" s="118"/>
      <c r="B67" s="118"/>
      <c r="C67" s="202" t="s">
        <v>310</v>
      </c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3"/>
      <c r="O67" s="203"/>
      <c r="P67" s="203"/>
      <c r="Q67" s="203"/>
      <c r="R67" s="203"/>
      <c r="S67" s="204"/>
    </row>
    <row r="68" spans="1:19">
      <c r="A68" s="19">
        <v>2018</v>
      </c>
      <c r="B68" s="37" t="s">
        <v>382</v>
      </c>
      <c r="C68" s="23">
        <v>7.5844290000000001</v>
      </c>
      <c r="D68" s="23">
        <v>1.210439</v>
      </c>
      <c r="E68" s="23">
        <v>3.9213309999999999</v>
      </c>
      <c r="F68" s="23">
        <v>90.727558000000002</v>
      </c>
      <c r="G68" s="23">
        <v>296.84597000000002</v>
      </c>
      <c r="H68" s="23">
        <v>82.507552000000004</v>
      </c>
      <c r="I68" s="23">
        <v>35.800278000000006</v>
      </c>
      <c r="J68" s="23">
        <v>30.409362000000002</v>
      </c>
      <c r="K68" s="23">
        <v>0.62688999999999995</v>
      </c>
      <c r="L68" s="23">
        <v>62.514969000000008</v>
      </c>
      <c r="M68" s="23">
        <v>12.287253000000002</v>
      </c>
      <c r="N68" s="23">
        <v>0.54112000000000005</v>
      </c>
      <c r="O68" s="23">
        <v>9.1875180000000007</v>
      </c>
      <c r="P68" s="23">
        <v>91.913020000000003</v>
      </c>
      <c r="Q68" s="23">
        <v>10.514879000000001</v>
      </c>
      <c r="R68" s="23">
        <v>0.79369699999999999</v>
      </c>
      <c r="S68" s="23">
        <v>8.9233930000000008</v>
      </c>
    </row>
    <row r="69" spans="1:19">
      <c r="B69" s="37" t="s">
        <v>383</v>
      </c>
      <c r="C69" s="23">
        <v>7.5697070000000002</v>
      </c>
      <c r="D69" s="23">
        <v>1.570084</v>
      </c>
      <c r="E69" s="23">
        <v>2.8343440000000002</v>
      </c>
      <c r="F69" s="23">
        <v>102.39804500000001</v>
      </c>
      <c r="G69" s="23">
        <v>285.38771299999996</v>
      </c>
      <c r="H69" s="23">
        <v>70.124598000000006</v>
      </c>
      <c r="I69" s="23">
        <v>33.625471000000005</v>
      </c>
      <c r="J69" s="23">
        <v>28.642812999999997</v>
      </c>
      <c r="K69" s="23">
        <v>0.60883500000000002</v>
      </c>
      <c r="L69" s="23">
        <v>71.335592999999989</v>
      </c>
      <c r="M69" s="23">
        <v>12.060485</v>
      </c>
      <c r="N69" s="23">
        <v>0.41972799999999999</v>
      </c>
      <c r="O69" s="23">
        <v>6.6387429999999998</v>
      </c>
      <c r="P69" s="23">
        <v>85.789952999999997</v>
      </c>
      <c r="Q69" s="23">
        <v>12.013557</v>
      </c>
      <c r="R69" s="23">
        <v>0.68260500000000002</v>
      </c>
      <c r="S69" s="23">
        <v>8.0854540000000004</v>
      </c>
    </row>
    <row r="70" spans="1:19">
      <c r="B70" s="37" t="s">
        <v>384</v>
      </c>
      <c r="C70" s="23">
        <v>8.5315180000000002</v>
      </c>
      <c r="D70" s="23">
        <v>1.3330199999999999</v>
      </c>
      <c r="E70" s="23">
        <v>3.8150220000000004</v>
      </c>
      <c r="F70" s="23">
        <v>114.224266</v>
      </c>
      <c r="G70" s="23">
        <v>305.54762199999993</v>
      </c>
      <c r="H70" s="23">
        <v>75.950072000000006</v>
      </c>
      <c r="I70" s="23">
        <v>41.919335000000004</v>
      </c>
      <c r="J70" s="23">
        <v>28.886167</v>
      </c>
      <c r="K70" s="23">
        <v>0.68934400000000007</v>
      </c>
      <c r="L70" s="23">
        <v>63.403624000000001</v>
      </c>
      <c r="M70" s="23">
        <v>12.444350999999999</v>
      </c>
      <c r="N70" s="23">
        <v>0.78147500000000014</v>
      </c>
      <c r="O70" s="23">
        <v>9.9032530000000012</v>
      </c>
      <c r="P70" s="23">
        <v>95.7483</v>
      </c>
      <c r="Q70" s="23">
        <v>15.957846999999999</v>
      </c>
      <c r="R70" s="23">
        <v>0.943851</v>
      </c>
      <c r="S70" s="23">
        <v>9.3951919999999998</v>
      </c>
    </row>
    <row r="71" spans="1:19">
      <c r="B71" s="37" t="s">
        <v>385</v>
      </c>
      <c r="C71" s="23">
        <v>7.5755799999999995</v>
      </c>
      <c r="D71" s="23">
        <v>1.24844</v>
      </c>
      <c r="E71" s="23">
        <v>3.1186380000000002</v>
      </c>
      <c r="F71" s="23">
        <v>102.033519</v>
      </c>
      <c r="G71" s="23">
        <v>301.735479</v>
      </c>
      <c r="H71" s="23">
        <v>88.281802000000013</v>
      </c>
      <c r="I71" s="23">
        <v>41.930633999999998</v>
      </c>
      <c r="J71" s="23">
        <v>27.204512999999999</v>
      </c>
      <c r="K71" s="23">
        <v>1.145888</v>
      </c>
      <c r="L71" s="23">
        <v>70.857387999999986</v>
      </c>
      <c r="M71" s="23">
        <v>10.658422</v>
      </c>
      <c r="N71" s="23">
        <v>0.65016800000000008</v>
      </c>
      <c r="O71" s="23">
        <v>9.088197000000001</v>
      </c>
      <c r="P71" s="23">
        <v>92.774581999999995</v>
      </c>
      <c r="Q71" s="23">
        <v>11.970851</v>
      </c>
      <c r="R71" s="23">
        <v>0.68814799999999998</v>
      </c>
      <c r="S71" s="23">
        <v>12.190179000000001</v>
      </c>
    </row>
    <row r="72" spans="1:19">
      <c r="B72" s="37" t="s">
        <v>386</v>
      </c>
      <c r="C72" s="23">
        <v>9.8962959999999995</v>
      </c>
      <c r="D72" s="23">
        <v>1.3261879999999999</v>
      </c>
      <c r="E72" s="23">
        <v>3.2407699999999999</v>
      </c>
      <c r="F72" s="23">
        <v>112.14413999999999</v>
      </c>
      <c r="G72" s="23">
        <v>318.98229200000003</v>
      </c>
      <c r="H72" s="23">
        <v>85.341536000000019</v>
      </c>
      <c r="I72" s="23">
        <v>49.946185999999997</v>
      </c>
      <c r="J72" s="23">
        <v>27.579115999999996</v>
      </c>
      <c r="K72" s="23">
        <v>1.006013</v>
      </c>
      <c r="L72" s="23">
        <v>63.299478000000001</v>
      </c>
      <c r="M72" s="23">
        <v>14.718200999999999</v>
      </c>
      <c r="N72" s="23">
        <v>0.60577499999999995</v>
      </c>
      <c r="O72" s="23">
        <v>11.517455</v>
      </c>
      <c r="P72" s="23">
        <v>95.988146000000015</v>
      </c>
      <c r="Q72" s="23">
        <v>11.772062999999999</v>
      </c>
      <c r="R72" s="23">
        <v>0.92075200000000001</v>
      </c>
      <c r="S72" s="23">
        <v>17.457659</v>
      </c>
    </row>
    <row r="73" spans="1:19">
      <c r="B73" s="37" t="s">
        <v>387</v>
      </c>
      <c r="C73" s="23">
        <v>8.3971619999999998</v>
      </c>
      <c r="D73" s="23">
        <v>0.86835600000000002</v>
      </c>
      <c r="E73" s="23">
        <v>3.2683570000000004</v>
      </c>
      <c r="F73" s="23">
        <v>95.741124999999997</v>
      </c>
      <c r="G73" s="23">
        <v>317.65716800000001</v>
      </c>
      <c r="H73" s="23">
        <v>81.606900999999993</v>
      </c>
      <c r="I73" s="23">
        <v>41.150388000000007</v>
      </c>
      <c r="J73" s="23">
        <v>30.840589999999999</v>
      </c>
      <c r="K73" s="23">
        <v>1.0305679999999999</v>
      </c>
      <c r="L73" s="23">
        <v>75.196593000000007</v>
      </c>
      <c r="M73" s="23">
        <v>15.756544</v>
      </c>
      <c r="N73" s="23">
        <v>0.56435899999999994</v>
      </c>
      <c r="O73" s="23">
        <v>10.501358</v>
      </c>
      <c r="P73" s="23">
        <v>95.944688999999997</v>
      </c>
      <c r="Q73" s="23">
        <v>11.646322</v>
      </c>
      <c r="R73" s="23">
        <v>0.90261000000000002</v>
      </c>
      <c r="S73" s="23">
        <v>14.835203</v>
      </c>
    </row>
    <row r="74" spans="1:19">
      <c r="B74" s="37" t="s">
        <v>388</v>
      </c>
      <c r="C74" s="23">
        <v>10.171076000000001</v>
      </c>
      <c r="D74" s="23">
        <v>1.6916420000000001</v>
      </c>
      <c r="E74" s="23">
        <v>3.5776819999999998</v>
      </c>
      <c r="F74" s="23">
        <v>109.627876</v>
      </c>
      <c r="G74" s="23">
        <v>331.655281</v>
      </c>
      <c r="H74" s="23">
        <v>83.112199000000004</v>
      </c>
      <c r="I74" s="23">
        <v>40.013582</v>
      </c>
      <c r="J74" s="23">
        <v>41.145244999999996</v>
      </c>
      <c r="K74" s="23">
        <v>1.0382089999999999</v>
      </c>
      <c r="L74" s="23">
        <v>70.665985000000006</v>
      </c>
      <c r="M74" s="23">
        <v>24.357040000000001</v>
      </c>
      <c r="N74" s="23">
        <v>0.74603300000000006</v>
      </c>
      <c r="O74" s="23">
        <v>12.321359000000001</v>
      </c>
      <c r="P74" s="23">
        <v>97.935003999999992</v>
      </c>
      <c r="Q74" s="23">
        <v>12.898058000000001</v>
      </c>
      <c r="R74" s="23">
        <v>0.86829100000000004</v>
      </c>
      <c r="S74" s="23">
        <v>11.348142000000001</v>
      </c>
    </row>
    <row r="75" spans="1:19">
      <c r="B75" s="37" t="s">
        <v>389</v>
      </c>
      <c r="C75" s="23">
        <v>7.4234019999999994</v>
      </c>
      <c r="D75" s="23">
        <v>0.919242</v>
      </c>
      <c r="E75" s="23">
        <v>2.9968750000000002</v>
      </c>
      <c r="F75" s="23">
        <v>75.019385999999997</v>
      </c>
      <c r="G75" s="23">
        <v>250.78477899999999</v>
      </c>
      <c r="H75" s="23">
        <v>66.465140999999988</v>
      </c>
      <c r="I75" s="23">
        <v>14.613274000000001</v>
      </c>
      <c r="J75" s="23">
        <v>31.977344000000002</v>
      </c>
      <c r="K75" s="23">
        <v>0.72090999999999994</v>
      </c>
      <c r="L75" s="23">
        <v>44.799120000000002</v>
      </c>
      <c r="M75" s="23">
        <v>19.248402000000002</v>
      </c>
      <c r="N75" s="23">
        <v>0.54799299999999995</v>
      </c>
      <c r="O75" s="23">
        <v>12.360682000000001</v>
      </c>
      <c r="P75" s="23">
        <v>83.056954000000005</v>
      </c>
      <c r="Q75" s="23">
        <v>12.135834000000001</v>
      </c>
      <c r="R75" s="23">
        <v>0.30696699999999999</v>
      </c>
      <c r="S75" s="23">
        <v>5.3957639999999998</v>
      </c>
    </row>
    <row r="76" spans="1:19">
      <c r="B76" s="37" t="s">
        <v>390</v>
      </c>
      <c r="C76" s="23">
        <v>8.9929020000000008</v>
      </c>
      <c r="D76" s="23">
        <v>0.84967100000000007</v>
      </c>
      <c r="E76" s="23">
        <v>3.268939</v>
      </c>
      <c r="F76" s="23">
        <v>91.739217999999994</v>
      </c>
      <c r="G76" s="23">
        <v>289.13846900000004</v>
      </c>
      <c r="H76" s="23">
        <v>73.144592000000003</v>
      </c>
      <c r="I76" s="23">
        <v>30.438403000000001</v>
      </c>
      <c r="J76" s="23">
        <v>31.249668000000007</v>
      </c>
      <c r="K76" s="23">
        <v>1.3093630000000001</v>
      </c>
      <c r="L76" s="23">
        <v>62.54433800000001</v>
      </c>
      <c r="M76" s="23">
        <v>19.947671</v>
      </c>
      <c r="N76" s="23">
        <v>0.440687</v>
      </c>
      <c r="O76" s="23">
        <v>13.457782</v>
      </c>
      <c r="P76" s="23">
        <v>94.464394999999996</v>
      </c>
      <c r="Q76" s="23">
        <v>13.805612999999999</v>
      </c>
      <c r="R76" s="23">
        <v>0.45067400000000002</v>
      </c>
      <c r="S76" s="23">
        <v>10.290298999999999</v>
      </c>
    </row>
    <row r="77" spans="1:19">
      <c r="B77" s="37" t="s">
        <v>391</v>
      </c>
      <c r="C77" s="23">
        <v>8.9668010000000002</v>
      </c>
      <c r="D77" s="23">
        <v>1.245933</v>
      </c>
      <c r="E77" s="23">
        <v>3.5000170000000002</v>
      </c>
      <c r="F77" s="23">
        <v>130.632103</v>
      </c>
      <c r="G77" s="23">
        <v>328.83238599999993</v>
      </c>
      <c r="H77" s="23">
        <v>85.664798000000005</v>
      </c>
      <c r="I77" s="23">
        <v>39.573005999999999</v>
      </c>
      <c r="J77" s="23">
        <v>31.623498999999992</v>
      </c>
      <c r="K77" s="23">
        <v>1.3716699999999999</v>
      </c>
      <c r="L77" s="23">
        <v>67.38593800000001</v>
      </c>
      <c r="M77" s="23">
        <v>23.515772000000002</v>
      </c>
      <c r="N77" s="23">
        <v>0.65740900000000002</v>
      </c>
      <c r="O77" s="23">
        <v>11.275622</v>
      </c>
      <c r="P77" s="23">
        <v>101.63527499999999</v>
      </c>
      <c r="Q77" s="23">
        <v>14.340223999999999</v>
      </c>
      <c r="R77" s="23">
        <v>0.71663599999999994</v>
      </c>
      <c r="S77" s="23">
        <v>11.591841000000001</v>
      </c>
    </row>
    <row r="78" spans="1:19">
      <c r="B78" s="37" t="s">
        <v>392</v>
      </c>
      <c r="C78" s="23">
        <v>9.1404300000000003</v>
      </c>
      <c r="D78" s="23">
        <v>1.268413</v>
      </c>
      <c r="E78" s="23">
        <v>3.417278</v>
      </c>
      <c r="F78" s="23">
        <v>116.737011</v>
      </c>
      <c r="G78" s="23">
        <v>302.75844499999999</v>
      </c>
      <c r="H78" s="23">
        <v>81.837338999999986</v>
      </c>
      <c r="I78" s="23">
        <v>37.387329999999999</v>
      </c>
      <c r="J78" s="23">
        <v>36.781857000000002</v>
      </c>
      <c r="K78" s="23">
        <v>1.275709</v>
      </c>
      <c r="L78" s="23">
        <v>63.766069999999999</v>
      </c>
      <c r="M78" s="23">
        <v>36.985084000000001</v>
      </c>
      <c r="N78" s="23">
        <v>0.59086400000000006</v>
      </c>
      <c r="O78" s="23">
        <v>11.915512</v>
      </c>
      <c r="P78" s="23">
        <v>96.402239000000009</v>
      </c>
      <c r="Q78" s="23">
        <v>12.596867000000001</v>
      </c>
      <c r="R78" s="23">
        <v>0.66281299999999999</v>
      </c>
      <c r="S78" s="23">
        <v>10.636841</v>
      </c>
    </row>
    <row r="79" spans="1:19">
      <c r="B79" s="37" t="s">
        <v>393</v>
      </c>
      <c r="C79" s="23">
        <v>7.5044500000000003</v>
      </c>
      <c r="D79" s="23">
        <v>1.5646059999999999</v>
      </c>
      <c r="E79" s="23">
        <v>3.5497549999999998</v>
      </c>
      <c r="F79" s="23">
        <v>85.788644000000005</v>
      </c>
      <c r="G79" s="23">
        <v>246.71190800000002</v>
      </c>
      <c r="H79" s="23">
        <v>65.945161000000013</v>
      </c>
      <c r="I79" s="23">
        <v>26.935418000000002</v>
      </c>
      <c r="J79" s="23">
        <v>36.047122999999999</v>
      </c>
      <c r="K79" s="23">
        <v>0.75523999999999991</v>
      </c>
      <c r="L79" s="23">
        <v>60.545388000000003</v>
      </c>
      <c r="M79" s="23">
        <v>16.561757</v>
      </c>
      <c r="N79" s="23">
        <v>0.34065100000000004</v>
      </c>
      <c r="O79" s="23">
        <v>11.262468</v>
      </c>
      <c r="P79" s="23">
        <v>82.21673100000001</v>
      </c>
      <c r="Q79" s="23">
        <v>10.839639999999999</v>
      </c>
      <c r="R79" s="23">
        <v>0.39609900000000003</v>
      </c>
      <c r="S79" s="23">
        <v>7.0297369999999999</v>
      </c>
    </row>
    <row r="80" spans="1:19"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38"/>
      <c r="Q80" s="38"/>
      <c r="R80" s="38"/>
      <c r="S80" s="38"/>
    </row>
    <row r="81" spans="1:19">
      <c r="A81" s="19">
        <v>2019</v>
      </c>
      <c r="B81" s="37" t="s">
        <v>382</v>
      </c>
      <c r="C81" s="23">
        <v>8.0170820000000003</v>
      </c>
      <c r="D81" s="23">
        <v>1.0809470000000001</v>
      </c>
      <c r="E81" s="23">
        <v>3.6120109999999999</v>
      </c>
      <c r="F81" s="23">
        <v>119.090502</v>
      </c>
      <c r="G81" s="23">
        <v>322.89898700000003</v>
      </c>
      <c r="H81" s="23">
        <v>86.275204000000016</v>
      </c>
      <c r="I81" s="23">
        <v>34.217605999999989</v>
      </c>
      <c r="J81" s="23">
        <v>38.968391000000004</v>
      </c>
      <c r="K81" s="23">
        <v>0.847221</v>
      </c>
      <c r="L81" s="23">
        <v>60.922019999999989</v>
      </c>
      <c r="M81" s="23">
        <v>15.748742</v>
      </c>
      <c r="N81" s="23">
        <v>0.62921899999999997</v>
      </c>
      <c r="O81" s="23">
        <v>10.725638999999999</v>
      </c>
      <c r="P81" s="23">
        <v>96.86757999999999</v>
      </c>
      <c r="Q81" s="23">
        <v>11.363582999999998</v>
      </c>
      <c r="R81" s="23">
        <v>0.61534500000000003</v>
      </c>
      <c r="S81" s="23">
        <v>9.1597730000000013</v>
      </c>
    </row>
    <row r="82" spans="1:19">
      <c r="B82" s="37" t="s">
        <v>383</v>
      </c>
      <c r="C82" s="23">
        <v>8.0455830000000006</v>
      </c>
      <c r="D82" s="23">
        <v>2.0797530000000002</v>
      </c>
      <c r="E82" s="23">
        <v>3.1009169999999999</v>
      </c>
      <c r="F82" s="23">
        <v>124.01087200000001</v>
      </c>
      <c r="G82" s="23">
        <v>315.03953300000001</v>
      </c>
      <c r="H82" s="23">
        <v>78.322743999999986</v>
      </c>
      <c r="I82" s="23">
        <v>29.301131000000002</v>
      </c>
      <c r="J82" s="23">
        <v>29.093564000000001</v>
      </c>
      <c r="K82" s="23">
        <v>0.61049400000000009</v>
      </c>
      <c r="L82" s="23">
        <v>74.910915000000003</v>
      </c>
      <c r="M82" s="23">
        <v>14.282999</v>
      </c>
      <c r="N82" s="23">
        <v>0.56498199999999998</v>
      </c>
      <c r="O82" s="23">
        <v>7.2185990000000002</v>
      </c>
      <c r="P82" s="23">
        <v>91.88114800000001</v>
      </c>
      <c r="Q82" s="23">
        <v>13.157831</v>
      </c>
      <c r="R82" s="23">
        <v>1.075583</v>
      </c>
      <c r="S82" s="23">
        <v>8.9328599999999998</v>
      </c>
    </row>
    <row r="83" spans="1:19">
      <c r="B83" s="37" t="s">
        <v>384</v>
      </c>
      <c r="C83" s="23">
        <v>6.8739569999999999</v>
      </c>
      <c r="D83" s="23">
        <v>1.1460969999999999</v>
      </c>
      <c r="E83" s="23">
        <v>3.8871159999999998</v>
      </c>
      <c r="F83" s="23">
        <v>135.863316</v>
      </c>
      <c r="G83" s="23">
        <v>326.299734</v>
      </c>
      <c r="H83" s="23">
        <v>82.13807700000001</v>
      </c>
      <c r="I83" s="23">
        <v>35.164864000000001</v>
      </c>
      <c r="J83" s="23">
        <v>30.126853000000001</v>
      </c>
      <c r="K83" s="23">
        <v>1.2961150000000001</v>
      </c>
      <c r="L83" s="23">
        <v>68.293467000000007</v>
      </c>
      <c r="M83" s="23">
        <v>17.831136000000001</v>
      </c>
      <c r="N83" s="23">
        <v>0.77204700000000004</v>
      </c>
      <c r="O83" s="23">
        <v>5.2147949999999996</v>
      </c>
      <c r="P83" s="23">
        <v>94.628748999999999</v>
      </c>
      <c r="Q83" s="23">
        <v>13.447901999999999</v>
      </c>
      <c r="R83" s="23">
        <v>0.95673600000000003</v>
      </c>
      <c r="S83" s="23">
        <v>10.535318</v>
      </c>
    </row>
    <row r="84" spans="1:19">
      <c r="B84" s="37" t="s">
        <v>385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</row>
    <row r="85" spans="1:19">
      <c r="B85" s="37" t="s">
        <v>386</v>
      </c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</row>
    <row r="86" spans="1:19">
      <c r="B86" s="37" t="s">
        <v>387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</row>
    <row r="87" spans="1:19">
      <c r="B87" s="37" t="s">
        <v>388</v>
      </c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</row>
    <row r="88" spans="1:19">
      <c r="B88" s="37" t="s">
        <v>389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</row>
    <row r="89" spans="1:19">
      <c r="B89" s="37" t="s">
        <v>390</v>
      </c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</row>
    <row r="90" spans="1:19">
      <c r="B90" s="37" t="s">
        <v>391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</row>
    <row r="91" spans="1:19">
      <c r="B91" s="37" t="s">
        <v>392</v>
      </c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</row>
    <row r="92" spans="1:19">
      <c r="B92" s="37" t="s">
        <v>393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</row>
    <row r="93" spans="1:19"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</row>
    <row r="94" spans="1:19"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</row>
    <row r="95" spans="1:19"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</row>
    <row r="96" spans="1:19" ht="18" customHeight="1" thickBot="1">
      <c r="A96" s="205" t="s">
        <v>398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</row>
    <row r="97" spans="1:19" s="22" customFormat="1" ht="23.25" customHeight="1" thickBot="1">
      <c r="A97" s="117" t="s">
        <v>163</v>
      </c>
      <c r="B97" s="117" t="s">
        <v>164</v>
      </c>
      <c r="C97" s="119" t="s">
        <v>218</v>
      </c>
      <c r="D97" s="119" t="s">
        <v>200</v>
      </c>
      <c r="E97" s="119" t="s">
        <v>269</v>
      </c>
      <c r="F97" s="119" t="s">
        <v>270</v>
      </c>
      <c r="G97" s="119" t="s">
        <v>271</v>
      </c>
      <c r="H97" s="119" t="s">
        <v>272</v>
      </c>
      <c r="I97" s="119" t="s">
        <v>273</v>
      </c>
      <c r="J97" s="119" t="s">
        <v>274</v>
      </c>
      <c r="K97" s="119" t="s">
        <v>275</v>
      </c>
      <c r="L97" s="119" t="s">
        <v>201</v>
      </c>
      <c r="M97" s="119" t="s">
        <v>202</v>
      </c>
      <c r="N97" s="119" t="s">
        <v>203</v>
      </c>
      <c r="O97" s="119" t="s">
        <v>276</v>
      </c>
      <c r="P97" s="119" t="s">
        <v>277</v>
      </c>
      <c r="Q97" s="119" t="s">
        <v>278</v>
      </c>
      <c r="R97" s="119" t="s">
        <v>279</v>
      </c>
      <c r="S97" s="119" t="s">
        <v>280</v>
      </c>
    </row>
    <row r="98" spans="1:19" ht="11.25" customHeight="1" thickBot="1">
      <c r="A98" s="118"/>
      <c r="B98" s="118"/>
      <c r="C98" s="202" t="s">
        <v>310</v>
      </c>
      <c r="D98" s="203"/>
      <c r="E98" s="203"/>
      <c r="F98" s="203"/>
      <c r="G98" s="203"/>
      <c r="H98" s="203"/>
      <c r="I98" s="203"/>
      <c r="J98" s="203"/>
      <c r="K98" s="203"/>
      <c r="L98" s="203"/>
      <c r="M98" s="203"/>
      <c r="N98" s="203"/>
      <c r="O98" s="203"/>
      <c r="P98" s="203"/>
      <c r="Q98" s="203"/>
      <c r="R98" s="203"/>
      <c r="S98" s="204"/>
    </row>
    <row r="99" spans="1:19">
      <c r="A99" s="19">
        <v>2018</v>
      </c>
      <c r="B99" s="37" t="s">
        <v>382</v>
      </c>
      <c r="C99" s="23">
        <v>43.190535000000004</v>
      </c>
      <c r="D99" s="23">
        <v>4.8797370000000004</v>
      </c>
      <c r="E99" s="23">
        <v>30.412037000000002</v>
      </c>
      <c r="F99" s="23">
        <v>24.058942000000002</v>
      </c>
      <c r="G99" s="23">
        <v>8.3263379999999998</v>
      </c>
      <c r="H99" s="23">
        <v>5.9989920000000012</v>
      </c>
      <c r="I99" s="23">
        <v>4.1618889999999995</v>
      </c>
      <c r="J99" s="23">
        <v>11.195578999999999</v>
      </c>
      <c r="K99" s="23">
        <v>9.0295039999999993</v>
      </c>
      <c r="L99" s="23">
        <v>86.366959999999992</v>
      </c>
      <c r="M99" s="23">
        <v>93.887018999999981</v>
      </c>
      <c r="N99" s="23">
        <v>14.796723</v>
      </c>
      <c r="O99" s="23">
        <v>74.892429000000007</v>
      </c>
      <c r="P99" s="23">
        <v>3.1803110000000001</v>
      </c>
      <c r="Q99" s="23">
        <v>1.862752</v>
      </c>
      <c r="R99" s="23">
        <v>1.8863650000000001</v>
      </c>
      <c r="S99" s="23">
        <v>16.112863000000001</v>
      </c>
    </row>
    <row r="100" spans="1:19">
      <c r="B100" s="37" t="s">
        <v>383</v>
      </c>
      <c r="C100" s="23">
        <v>43.993468000000007</v>
      </c>
      <c r="D100" s="23">
        <v>5.362387</v>
      </c>
      <c r="E100" s="23">
        <v>26.136990000000001</v>
      </c>
      <c r="F100" s="23">
        <v>21.064063999999995</v>
      </c>
      <c r="G100" s="23">
        <v>8.3507610000000003</v>
      </c>
      <c r="H100" s="23">
        <v>5.3278890000000008</v>
      </c>
      <c r="I100" s="23">
        <v>3.8357010000000002</v>
      </c>
      <c r="J100" s="23">
        <v>10.884338</v>
      </c>
      <c r="K100" s="23">
        <v>9.8583820000000006</v>
      </c>
      <c r="L100" s="23">
        <v>75.120711000000014</v>
      </c>
      <c r="M100" s="23">
        <v>87.634575999999981</v>
      </c>
      <c r="N100" s="23">
        <v>11.874715999999999</v>
      </c>
      <c r="O100" s="23">
        <v>73.105149000000011</v>
      </c>
      <c r="P100" s="23">
        <v>3.1052110000000002</v>
      </c>
      <c r="Q100" s="23">
        <v>1.4620579999999999</v>
      </c>
      <c r="R100" s="23">
        <v>2.098322</v>
      </c>
      <c r="S100" s="23">
        <v>15.398671999999999</v>
      </c>
    </row>
    <row r="101" spans="1:19">
      <c r="B101" s="37" t="s">
        <v>384</v>
      </c>
      <c r="C101" s="23">
        <v>46.612784999999981</v>
      </c>
      <c r="D101" s="23">
        <v>6.0311590000000006</v>
      </c>
      <c r="E101" s="23">
        <v>31.308343000000001</v>
      </c>
      <c r="F101" s="23">
        <v>23.528728999999998</v>
      </c>
      <c r="G101" s="23">
        <v>9.3335349999999995</v>
      </c>
      <c r="H101" s="23">
        <v>6.7901449999999999</v>
      </c>
      <c r="I101" s="23">
        <v>4.803464</v>
      </c>
      <c r="J101" s="23">
        <v>12.519126</v>
      </c>
      <c r="K101" s="23">
        <v>10.038668000000001</v>
      </c>
      <c r="L101" s="23">
        <v>75.320246999999995</v>
      </c>
      <c r="M101" s="23">
        <v>90.199472999999998</v>
      </c>
      <c r="N101" s="23">
        <v>13.338312999999999</v>
      </c>
      <c r="O101" s="23">
        <v>76.333468999999994</v>
      </c>
      <c r="P101" s="23">
        <v>3.1548819999999997</v>
      </c>
      <c r="Q101" s="23">
        <v>1.675943</v>
      </c>
      <c r="R101" s="23">
        <v>2.2430840000000001</v>
      </c>
      <c r="S101" s="23">
        <v>18.027345999999998</v>
      </c>
    </row>
    <row r="102" spans="1:19">
      <c r="B102" s="37" t="s">
        <v>385</v>
      </c>
      <c r="C102" s="23">
        <v>67.628946999999982</v>
      </c>
      <c r="D102" s="23">
        <v>3.9029480000000008</v>
      </c>
      <c r="E102" s="23">
        <v>32.821635999999998</v>
      </c>
      <c r="F102" s="23">
        <v>27.947958000000003</v>
      </c>
      <c r="G102" s="23">
        <v>8.2312349999999999</v>
      </c>
      <c r="H102" s="23">
        <v>6.2601929999999992</v>
      </c>
      <c r="I102" s="23">
        <v>4.8253650000000006</v>
      </c>
      <c r="J102" s="23">
        <v>12.947051</v>
      </c>
      <c r="K102" s="23">
        <v>10.060788000000001</v>
      </c>
      <c r="L102" s="23">
        <v>75.170176999999995</v>
      </c>
      <c r="M102" s="23">
        <v>84.620953999999998</v>
      </c>
      <c r="N102" s="23">
        <v>13.202922999999998</v>
      </c>
      <c r="O102" s="23">
        <v>60.867250000000013</v>
      </c>
      <c r="P102" s="23">
        <v>2.8506479999999996</v>
      </c>
      <c r="Q102" s="23">
        <v>1.6038949999999998</v>
      </c>
      <c r="R102" s="23">
        <v>1.8319730000000001</v>
      </c>
      <c r="S102" s="23">
        <v>17.322143000000001</v>
      </c>
    </row>
    <row r="103" spans="1:19">
      <c r="B103" s="37" t="s">
        <v>386</v>
      </c>
      <c r="C103" s="23">
        <v>61.461061999999977</v>
      </c>
      <c r="D103" s="23">
        <v>3.8181159999999998</v>
      </c>
      <c r="E103" s="23">
        <v>33.533371999999993</v>
      </c>
      <c r="F103" s="23">
        <v>29.259900999999999</v>
      </c>
      <c r="G103" s="23">
        <v>8.9987859999999991</v>
      </c>
      <c r="H103" s="23">
        <v>7.0998450000000002</v>
      </c>
      <c r="I103" s="23">
        <v>5.21767</v>
      </c>
      <c r="J103" s="23">
        <v>13.059447</v>
      </c>
      <c r="K103" s="23">
        <v>11.271497</v>
      </c>
      <c r="L103" s="23">
        <v>75.501860999999991</v>
      </c>
      <c r="M103" s="23">
        <v>79.744252000000003</v>
      </c>
      <c r="N103" s="23">
        <v>14.380191</v>
      </c>
      <c r="O103" s="23">
        <v>61.247180000000007</v>
      </c>
      <c r="P103" s="23">
        <v>3.1024790000000002</v>
      </c>
      <c r="Q103" s="23">
        <v>1.9915370000000001</v>
      </c>
      <c r="R103" s="23">
        <v>1.962329</v>
      </c>
      <c r="S103" s="23">
        <v>20.498522999999999</v>
      </c>
    </row>
    <row r="104" spans="1:19">
      <c r="B104" s="37" t="s">
        <v>387</v>
      </c>
      <c r="C104" s="23">
        <v>51.350663999999966</v>
      </c>
      <c r="D104" s="23">
        <v>4.5967400000000023</v>
      </c>
      <c r="E104" s="23">
        <v>33.569744</v>
      </c>
      <c r="F104" s="23">
        <v>29.323508999999998</v>
      </c>
      <c r="G104" s="23">
        <v>8.6719080000000002</v>
      </c>
      <c r="H104" s="23">
        <v>6.6975350000000002</v>
      </c>
      <c r="I104" s="23">
        <v>4.9935279999999995</v>
      </c>
      <c r="J104" s="23">
        <v>13.756095</v>
      </c>
      <c r="K104" s="23">
        <v>10.796558000000001</v>
      </c>
      <c r="L104" s="23">
        <v>78.811413000000002</v>
      </c>
      <c r="M104" s="23">
        <v>83.703524000000002</v>
      </c>
      <c r="N104" s="23">
        <v>16.475628</v>
      </c>
      <c r="O104" s="23">
        <v>62.866218000000003</v>
      </c>
      <c r="P104" s="23">
        <v>2.8614989999999993</v>
      </c>
      <c r="Q104" s="23">
        <v>1.7402039999999999</v>
      </c>
      <c r="R104" s="23">
        <v>1.9114679999999999</v>
      </c>
      <c r="S104" s="23">
        <v>20.335748000000002</v>
      </c>
    </row>
    <row r="105" spans="1:19">
      <c r="B105" s="37" t="s">
        <v>388</v>
      </c>
      <c r="C105" s="23">
        <v>43.283003999999991</v>
      </c>
      <c r="D105" s="23">
        <v>5.758344000000001</v>
      </c>
      <c r="E105" s="23">
        <v>31.04957499999999</v>
      </c>
      <c r="F105" s="23">
        <v>24.964556999999992</v>
      </c>
      <c r="G105" s="23">
        <v>9.6489430000000009</v>
      </c>
      <c r="H105" s="23">
        <v>7.7664769999999992</v>
      </c>
      <c r="I105" s="23">
        <v>4.8586009999999993</v>
      </c>
      <c r="J105" s="23">
        <v>12.742990000000002</v>
      </c>
      <c r="K105" s="23">
        <v>11.474861000000001</v>
      </c>
      <c r="L105" s="23">
        <v>95.561174999999992</v>
      </c>
      <c r="M105" s="23">
        <v>100.50342499999999</v>
      </c>
      <c r="N105" s="23">
        <v>17.531698999999996</v>
      </c>
      <c r="O105" s="23">
        <v>74.666056999999981</v>
      </c>
      <c r="P105" s="23">
        <v>3.2026430000000001</v>
      </c>
      <c r="Q105" s="23">
        <v>1.322921</v>
      </c>
      <c r="R105" s="23">
        <v>2.5395430000000001</v>
      </c>
      <c r="S105" s="23">
        <v>20.717331000000001</v>
      </c>
    </row>
    <row r="106" spans="1:19">
      <c r="B106" s="37" t="s">
        <v>389</v>
      </c>
      <c r="C106" s="23">
        <v>26.098148999999999</v>
      </c>
      <c r="D106" s="23">
        <v>1.5199600000000002</v>
      </c>
      <c r="E106" s="23">
        <v>19.111832999999997</v>
      </c>
      <c r="F106" s="23">
        <v>14.292456999999999</v>
      </c>
      <c r="G106" s="23">
        <v>6.0940090000000007</v>
      </c>
      <c r="H106" s="23">
        <v>4.9125999999999994</v>
      </c>
      <c r="I106" s="23">
        <v>3.0682459999999994</v>
      </c>
      <c r="J106" s="23">
        <v>6.5644109999999998</v>
      </c>
      <c r="K106" s="23">
        <v>5.8646439999999993</v>
      </c>
      <c r="L106" s="23">
        <v>104.65566100000002</v>
      </c>
      <c r="M106" s="23">
        <v>104.45568200000001</v>
      </c>
      <c r="N106" s="23">
        <v>15.154330999999999</v>
      </c>
      <c r="O106" s="23">
        <v>73.541993000000019</v>
      </c>
      <c r="P106" s="23">
        <v>3.227506</v>
      </c>
      <c r="Q106" s="23">
        <v>0.72476600000000002</v>
      </c>
      <c r="R106" s="23">
        <v>2.194312</v>
      </c>
      <c r="S106" s="23">
        <v>14.319682999999999</v>
      </c>
    </row>
    <row r="107" spans="1:19">
      <c r="B107" s="37" t="s">
        <v>390</v>
      </c>
      <c r="C107" s="23">
        <v>53.504724000000017</v>
      </c>
      <c r="D107" s="23">
        <v>5.8073390000000007</v>
      </c>
      <c r="E107" s="23">
        <v>32.375233999999999</v>
      </c>
      <c r="F107" s="23">
        <v>24.367803999999992</v>
      </c>
      <c r="G107" s="23">
        <v>8.3828360000000011</v>
      </c>
      <c r="H107" s="23">
        <v>5.6446189999999996</v>
      </c>
      <c r="I107" s="23">
        <v>4.2124040000000003</v>
      </c>
      <c r="J107" s="23">
        <v>12.236789999999999</v>
      </c>
      <c r="K107" s="23">
        <v>9.9779440000000008</v>
      </c>
      <c r="L107" s="23">
        <v>98.436842999999982</v>
      </c>
      <c r="M107" s="23">
        <v>96.433210999999972</v>
      </c>
      <c r="N107" s="23">
        <v>15.424318999999995</v>
      </c>
      <c r="O107" s="23">
        <v>72.949646000000001</v>
      </c>
      <c r="P107" s="23">
        <v>3.1025210000000003</v>
      </c>
      <c r="Q107" s="23">
        <v>1.2567709999999996</v>
      </c>
      <c r="R107" s="23">
        <v>2.2145969999999995</v>
      </c>
      <c r="S107" s="23">
        <v>17.211361999999998</v>
      </c>
    </row>
    <row r="108" spans="1:19">
      <c r="B108" s="37" t="s">
        <v>391</v>
      </c>
      <c r="C108" s="23">
        <v>61.147732999999974</v>
      </c>
      <c r="D108" s="23">
        <v>5.3468159999999987</v>
      </c>
      <c r="E108" s="23">
        <v>36.823564999999995</v>
      </c>
      <c r="F108" s="23">
        <v>28.948315999999998</v>
      </c>
      <c r="G108" s="23">
        <v>9.8235770000000002</v>
      </c>
      <c r="H108" s="23">
        <v>5.9098079999999991</v>
      </c>
      <c r="I108" s="23">
        <v>5.1934129999999996</v>
      </c>
      <c r="J108" s="23">
        <v>12.907749000000003</v>
      </c>
      <c r="K108" s="23">
        <v>10.983116000000001</v>
      </c>
      <c r="L108" s="23">
        <v>114.59921299999999</v>
      </c>
      <c r="M108" s="23">
        <v>103.123728</v>
      </c>
      <c r="N108" s="23">
        <v>16.636303999999996</v>
      </c>
      <c r="O108" s="23">
        <v>64.786435999999995</v>
      </c>
      <c r="P108" s="23">
        <v>3.3040780000000005</v>
      </c>
      <c r="Q108" s="23">
        <v>1.800681</v>
      </c>
      <c r="R108" s="23">
        <v>2.0530499999999998</v>
      </c>
      <c r="S108" s="23">
        <v>20.676283999999999</v>
      </c>
    </row>
    <row r="109" spans="1:19">
      <c r="B109" s="37" t="s">
        <v>392</v>
      </c>
      <c r="C109" s="23">
        <v>47.206407999999982</v>
      </c>
      <c r="D109" s="23">
        <v>5.8384660000000004</v>
      </c>
      <c r="E109" s="23">
        <v>28.559595999999999</v>
      </c>
      <c r="F109" s="23">
        <v>24.479713</v>
      </c>
      <c r="G109" s="23">
        <v>10.327327</v>
      </c>
      <c r="H109" s="23">
        <v>6.1329630000000011</v>
      </c>
      <c r="I109" s="23">
        <v>4.1685389999999991</v>
      </c>
      <c r="J109" s="23">
        <v>12.131246000000001</v>
      </c>
      <c r="K109" s="23">
        <v>10.626575999999998</v>
      </c>
      <c r="L109" s="23">
        <v>112.80712100000002</v>
      </c>
      <c r="M109" s="23">
        <v>97.916363000000004</v>
      </c>
      <c r="N109" s="23">
        <v>16.4116</v>
      </c>
      <c r="O109" s="23">
        <v>61.609296999999998</v>
      </c>
      <c r="P109" s="23">
        <v>3.4994389999999997</v>
      </c>
      <c r="Q109" s="23">
        <v>1.8206630000000001</v>
      </c>
      <c r="R109" s="23">
        <v>1.676903</v>
      </c>
      <c r="S109" s="23">
        <v>18.173161</v>
      </c>
    </row>
    <row r="110" spans="1:19">
      <c r="B110" s="37" t="s">
        <v>393</v>
      </c>
      <c r="C110" s="23">
        <v>31.214672000000025</v>
      </c>
      <c r="D110" s="23">
        <v>4.5283869999999995</v>
      </c>
      <c r="E110" s="23">
        <v>22.401963000000002</v>
      </c>
      <c r="F110" s="23">
        <v>19.156252000000002</v>
      </c>
      <c r="G110" s="23">
        <v>8.256124999999999</v>
      </c>
      <c r="H110" s="23">
        <v>5.6620480000000004</v>
      </c>
      <c r="I110" s="23">
        <v>3.3663499999999997</v>
      </c>
      <c r="J110" s="23">
        <v>10.936425999999999</v>
      </c>
      <c r="K110" s="23">
        <v>8.4205159999999992</v>
      </c>
      <c r="L110" s="23">
        <v>101.93563899999999</v>
      </c>
      <c r="M110" s="23">
        <v>93.476095000000015</v>
      </c>
      <c r="N110" s="23">
        <v>14.579424999999999</v>
      </c>
      <c r="O110" s="23">
        <v>54.107816999999997</v>
      </c>
      <c r="P110" s="23">
        <v>2.7110189999999998</v>
      </c>
      <c r="Q110" s="23">
        <v>1.051917</v>
      </c>
      <c r="R110" s="23">
        <v>1.347445</v>
      </c>
      <c r="S110" s="23">
        <v>16.160695</v>
      </c>
    </row>
    <row r="111" spans="1:19"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38"/>
      <c r="Q111" s="38"/>
      <c r="R111" s="38"/>
      <c r="S111" s="38"/>
    </row>
    <row r="112" spans="1:19">
      <c r="A112" s="19">
        <v>2019</v>
      </c>
      <c r="B112" s="37" t="s">
        <v>382</v>
      </c>
      <c r="C112" s="23">
        <v>48.758386999999992</v>
      </c>
      <c r="D112" s="23">
        <v>6.3893959999999987</v>
      </c>
      <c r="E112" s="23">
        <v>33.386354999999988</v>
      </c>
      <c r="F112" s="23">
        <v>28.422979000000002</v>
      </c>
      <c r="G112" s="23">
        <v>10.647342</v>
      </c>
      <c r="H112" s="23">
        <v>6.6815499999999997</v>
      </c>
      <c r="I112" s="23">
        <v>4.1601260000000009</v>
      </c>
      <c r="J112" s="23">
        <v>11.668799</v>
      </c>
      <c r="K112" s="23">
        <v>10.778174</v>
      </c>
      <c r="L112" s="23">
        <v>107.10850400000002</v>
      </c>
      <c r="M112" s="23">
        <v>111.50321299999996</v>
      </c>
      <c r="N112" s="23">
        <v>15.862987</v>
      </c>
      <c r="O112" s="23">
        <v>77.471926000000025</v>
      </c>
      <c r="P112" s="23">
        <v>3.7139289999999998</v>
      </c>
      <c r="Q112" s="23">
        <v>2.0372729999999999</v>
      </c>
      <c r="R112" s="23">
        <v>2.1245889999999998</v>
      </c>
      <c r="S112" s="23">
        <v>19.102685999999999</v>
      </c>
    </row>
    <row r="113" spans="1:19">
      <c r="B113" s="37" t="s">
        <v>383</v>
      </c>
      <c r="C113" s="23">
        <v>41.076871000000011</v>
      </c>
      <c r="D113" s="23">
        <v>6.4273389999999999</v>
      </c>
      <c r="E113" s="23">
        <v>29.774389999999997</v>
      </c>
      <c r="F113" s="23">
        <v>25.254241999999998</v>
      </c>
      <c r="G113" s="23">
        <v>10.469453999999999</v>
      </c>
      <c r="H113" s="23">
        <v>6.9865370000000002</v>
      </c>
      <c r="I113" s="23">
        <v>3.2675579999999997</v>
      </c>
      <c r="J113" s="23">
        <v>11.749208000000001</v>
      </c>
      <c r="K113" s="23">
        <v>8.4765060000000005</v>
      </c>
      <c r="L113" s="23">
        <v>83.864784999999983</v>
      </c>
      <c r="M113" s="23">
        <v>95.621711000000005</v>
      </c>
      <c r="N113" s="23">
        <v>14.681950999999998</v>
      </c>
      <c r="O113" s="23">
        <v>72.620961999999992</v>
      </c>
      <c r="P113" s="23">
        <v>3.5024980000000001</v>
      </c>
      <c r="Q113" s="23">
        <v>1.9277639999999998</v>
      </c>
      <c r="R113" s="23">
        <v>1.9689770000000002</v>
      </c>
      <c r="S113" s="23">
        <v>18.505782999999997</v>
      </c>
    </row>
    <row r="114" spans="1:19">
      <c r="B114" s="37" t="s">
        <v>384</v>
      </c>
      <c r="C114" s="23">
        <v>40.591137000000003</v>
      </c>
      <c r="D114" s="23">
        <v>6.9237510000000011</v>
      </c>
      <c r="E114" s="23">
        <v>30.843660000000003</v>
      </c>
      <c r="F114" s="23">
        <v>26.728280999999996</v>
      </c>
      <c r="G114" s="23">
        <v>9.3164210000000001</v>
      </c>
      <c r="H114" s="23">
        <v>6.2232150000000006</v>
      </c>
      <c r="I114" s="23">
        <v>3.843818999999999</v>
      </c>
      <c r="J114" s="23">
        <v>13.112902</v>
      </c>
      <c r="K114" s="23">
        <v>9.8036439999999985</v>
      </c>
      <c r="L114" s="23">
        <v>84.994776000000016</v>
      </c>
      <c r="M114" s="23">
        <v>98.497581999999994</v>
      </c>
      <c r="N114" s="23">
        <v>13.887635</v>
      </c>
      <c r="O114" s="23">
        <v>74.560456000000002</v>
      </c>
      <c r="P114" s="23">
        <v>3.3435699999999997</v>
      </c>
      <c r="Q114" s="23">
        <v>1.684215</v>
      </c>
      <c r="R114" s="23">
        <v>2.6365230000000004</v>
      </c>
      <c r="S114" s="23">
        <v>19.100719000000002</v>
      </c>
    </row>
    <row r="115" spans="1:19">
      <c r="B115" s="37" t="s">
        <v>385</v>
      </c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</row>
    <row r="116" spans="1:19">
      <c r="B116" s="37" t="s">
        <v>386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</row>
    <row r="117" spans="1:19">
      <c r="B117" s="37" t="s">
        <v>387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</row>
    <row r="118" spans="1:19">
      <c r="B118" s="37" t="s">
        <v>388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</row>
    <row r="119" spans="1:19">
      <c r="B119" s="37" t="s">
        <v>389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</row>
    <row r="120" spans="1:19">
      <c r="B120" s="37" t="s">
        <v>390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</row>
    <row r="121" spans="1:19">
      <c r="B121" s="37" t="s">
        <v>391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</row>
    <row r="122" spans="1:19">
      <c r="B122" s="37" t="s">
        <v>392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</row>
    <row r="123" spans="1:19">
      <c r="B123" s="37" t="s">
        <v>393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</row>
    <row r="124" spans="1:19"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</row>
    <row r="125" spans="1:19"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</row>
    <row r="126" spans="1:19"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</row>
    <row r="127" spans="1:19" ht="18" customHeight="1" thickBot="1">
      <c r="A127" s="205" t="s">
        <v>398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</row>
    <row r="128" spans="1:19" s="22" customFormat="1" ht="23.25" customHeight="1" thickBot="1">
      <c r="A128" s="117" t="s">
        <v>163</v>
      </c>
      <c r="B128" s="117" t="s">
        <v>164</v>
      </c>
      <c r="C128" s="119" t="s">
        <v>281</v>
      </c>
      <c r="D128" s="119" t="s">
        <v>282</v>
      </c>
      <c r="E128" s="119" t="s">
        <v>283</v>
      </c>
      <c r="F128" s="119" t="s">
        <v>284</v>
      </c>
      <c r="G128" s="119" t="s">
        <v>285</v>
      </c>
      <c r="H128" s="119" t="s">
        <v>286</v>
      </c>
      <c r="I128" s="119" t="s">
        <v>287</v>
      </c>
      <c r="J128" s="119" t="s">
        <v>288</v>
      </c>
      <c r="K128" s="119" t="s">
        <v>289</v>
      </c>
      <c r="L128" s="119" t="s">
        <v>290</v>
      </c>
      <c r="M128" s="119" t="s">
        <v>291</v>
      </c>
      <c r="N128" s="119" t="s">
        <v>292</v>
      </c>
      <c r="O128" s="119" t="s">
        <v>293</v>
      </c>
      <c r="P128" s="119" t="s">
        <v>294</v>
      </c>
      <c r="Q128" s="119" t="s">
        <v>295</v>
      </c>
      <c r="R128" s="119" t="s">
        <v>296</v>
      </c>
      <c r="S128" s="119" t="s">
        <v>297</v>
      </c>
    </row>
    <row r="129" spans="1:19" ht="11.25" customHeight="1" thickBot="1">
      <c r="A129" s="118"/>
      <c r="B129" s="118"/>
      <c r="C129" s="202" t="s">
        <v>310</v>
      </c>
      <c r="D129" s="203"/>
      <c r="E129" s="203"/>
      <c r="F129" s="203"/>
      <c r="G129" s="203"/>
      <c r="H129" s="203"/>
      <c r="I129" s="203"/>
      <c r="J129" s="203"/>
      <c r="K129" s="203"/>
      <c r="L129" s="203"/>
      <c r="M129" s="203"/>
      <c r="N129" s="203"/>
      <c r="O129" s="203"/>
      <c r="P129" s="203"/>
      <c r="Q129" s="203"/>
      <c r="R129" s="203"/>
      <c r="S129" s="204"/>
    </row>
    <row r="130" spans="1:19">
      <c r="A130" s="19">
        <v>2018</v>
      </c>
      <c r="B130" s="37" t="s">
        <v>382</v>
      </c>
      <c r="C130" s="23">
        <v>12.779043</v>
      </c>
      <c r="D130" s="23">
        <v>35.774227000000003</v>
      </c>
      <c r="E130" s="23">
        <v>12.618174999999999</v>
      </c>
      <c r="F130" s="23">
        <v>194.80180000000007</v>
      </c>
      <c r="G130" s="23">
        <v>95.695297000000025</v>
      </c>
      <c r="H130" s="23">
        <v>50.380408000000003</v>
      </c>
      <c r="I130" s="23">
        <v>0.82157599999999997</v>
      </c>
      <c r="J130" s="23">
        <v>64.558455999999993</v>
      </c>
      <c r="K130" s="23">
        <v>8.1589860000000005</v>
      </c>
      <c r="L130" s="23">
        <v>6.0731130000000002</v>
      </c>
      <c r="M130" s="23">
        <v>1.1441700000000001</v>
      </c>
      <c r="N130" s="23">
        <v>1.738132</v>
      </c>
      <c r="O130" s="23">
        <v>20.95485</v>
      </c>
      <c r="P130" s="23">
        <v>31.007093999999999</v>
      </c>
      <c r="Q130" s="23">
        <v>517.48223600000006</v>
      </c>
      <c r="R130" s="23">
        <v>510.46839899999975</v>
      </c>
      <c r="S130" s="23">
        <v>1.6058399999999999</v>
      </c>
    </row>
    <row r="131" spans="1:19">
      <c r="B131" s="37" t="s">
        <v>383</v>
      </c>
      <c r="C131" s="23">
        <v>11.759214</v>
      </c>
      <c r="D131" s="23">
        <v>33.834589000000001</v>
      </c>
      <c r="E131" s="23">
        <v>14.759273</v>
      </c>
      <c r="F131" s="23">
        <v>187.579668</v>
      </c>
      <c r="G131" s="23">
        <v>92.135111999999992</v>
      </c>
      <c r="H131" s="23">
        <v>47.561230000000002</v>
      </c>
      <c r="I131" s="23">
        <v>0.88431199999999999</v>
      </c>
      <c r="J131" s="23">
        <v>64.603397000000001</v>
      </c>
      <c r="K131" s="23">
        <v>6.2799800000000001</v>
      </c>
      <c r="L131" s="23">
        <v>8.3000150000000001</v>
      </c>
      <c r="M131" s="23">
        <v>1.038316</v>
      </c>
      <c r="N131" s="23">
        <v>1.602867</v>
      </c>
      <c r="O131" s="23">
        <v>23.331083999999997</v>
      </c>
      <c r="P131" s="23">
        <v>31.395585999999998</v>
      </c>
      <c r="Q131" s="23">
        <v>493.27199800000005</v>
      </c>
      <c r="R131" s="23">
        <v>468.5813510000001</v>
      </c>
      <c r="S131" s="23">
        <v>0.99144200000000005</v>
      </c>
    </row>
    <row r="132" spans="1:19">
      <c r="B132" s="37" t="s">
        <v>384</v>
      </c>
      <c r="C132" s="23">
        <v>14.151552000000001</v>
      </c>
      <c r="D132" s="23">
        <v>39.352910999999999</v>
      </c>
      <c r="E132" s="23">
        <v>16.692191000000001</v>
      </c>
      <c r="F132" s="23">
        <v>240.40341299999994</v>
      </c>
      <c r="G132" s="23">
        <v>100.97735299999999</v>
      </c>
      <c r="H132" s="23">
        <v>59.774640999999995</v>
      </c>
      <c r="I132" s="23">
        <v>0.88436999999999999</v>
      </c>
      <c r="J132" s="23">
        <v>68.631484999999998</v>
      </c>
      <c r="K132" s="23">
        <v>4.2751979999999996</v>
      </c>
      <c r="L132" s="23">
        <v>9.2807209999999998</v>
      </c>
      <c r="M132" s="23">
        <v>2.1482589999999999</v>
      </c>
      <c r="N132" s="23">
        <v>1.2677740000000002</v>
      </c>
      <c r="O132" s="23">
        <v>21.691748000000004</v>
      </c>
      <c r="P132" s="23">
        <v>34.532104000000004</v>
      </c>
      <c r="Q132" s="23">
        <v>590.94084499999997</v>
      </c>
      <c r="R132" s="23">
        <v>494.43295200000006</v>
      </c>
      <c r="S132" s="23">
        <v>1.4393</v>
      </c>
    </row>
    <row r="133" spans="1:19">
      <c r="B133" s="37" t="s">
        <v>385</v>
      </c>
      <c r="C133" s="23">
        <v>14.441785000000001</v>
      </c>
      <c r="D133" s="23">
        <v>39.757009999999994</v>
      </c>
      <c r="E133" s="23">
        <v>14.435987000000001</v>
      </c>
      <c r="F133" s="23">
        <v>228.91961600000002</v>
      </c>
      <c r="G133" s="23">
        <v>97.638160999999997</v>
      </c>
      <c r="H133" s="23">
        <v>51.440909000000005</v>
      </c>
      <c r="I133" s="23">
        <v>0.87197199999999997</v>
      </c>
      <c r="J133" s="23">
        <v>65.739090000000004</v>
      </c>
      <c r="K133" s="23">
        <v>3.7875170000000002</v>
      </c>
      <c r="L133" s="23">
        <v>8.7027830000000002</v>
      </c>
      <c r="M133" s="23">
        <v>2.0853079999999999</v>
      </c>
      <c r="N133" s="23">
        <v>1.535577</v>
      </c>
      <c r="O133" s="23">
        <v>21.198483</v>
      </c>
      <c r="P133" s="23">
        <v>32.461139000000003</v>
      </c>
      <c r="Q133" s="23">
        <v>535.27669199999991</v>
      </c>
      <c r="R133" s="23">
        <v>498.46115800000001</v>
      </c>
      <c r="S133" s="23">
        <v>1.485827</v>
      </c>
    </row>
    <row r="134" spans="1:19">
      <c r="B134" s="37" t="s">
        <v>386</v>
      </c>
      <c r="C134" s="23">
        <v>14.761013</v>
      </c>
      <c r="D134" s="23">
        <v>41.815342999999999</v>
      </c>
      <c r="E134" s="23">
        <v>17.786182999999998</v>
      </c>
      <c r="F134" s="23">
        <v>254.97678800000006</v>
      </c>
      <c r="G134" s="23">
        <v>106.442725</v>
      </c>
      <c r="H134" s="23">
        <v>48.065181000000003</v>
      </c>
      <c r="I134" s="23">
        <v>1.0150139999999999</v>
      </c>
      <c r="J134" s="23">
        <v>68.102531999999997</v>
      </c>
      <c r="K134" s="23">
        <v>5.1701429999999995</v>
      </c>
      <c r="L134" s="23">
        <v>9.0907970000000002</v>
      </c>
      <c r="M134" s="23">
        <v>2.263649</v>
      </c>
      <c r="N134" s="23">
        <v>1.500826</v>
      </c>
      <c r="O134" s="23">
        <v>22.921302000000001</v>
      </c>
      <c r="P134" s="23">
        <v>35.838588999999999</v>
      </c>
      <c r="Q134" s="23">
        <v>595.64045499999997</v>
      </c>
      <c r="R134" s="23">
        <v>537.90151199999991</v>
      </c>
      <c r="S134" s="23">
        <v>1.9173120000000001</v>
      </c>
    </row>
    <row r="135" spans="1:19">
      <c r="B135" s="37" t="s">
        <v>387</v>
      </c>
      <c r="C135" s="23">
        <v>15.674744</v>
      </c>
      <c r="D135" s="23">
        <v>41.471465999999992</v>
      </c>
      <c r="E135" s="23">
        <v>19.443787999999998</v>
      </c>
      <c r="F135" s="23">
        <v>231.78858300000002</v>
      </c>
      <c r="G135" s="23">
        <v>105.086399</v>
      </c>
      <c r="H135" s="23">
        <v>53.579340999999999</v>
      </c>
      <c r="I135" s="23">
        <v>1.169114</v>
      </c>
      <c r="J135" s="23">
        <v>73.663637999999992</v>
      </c>
      <c r="K135" s="23">
        <v>6.4580359999999999</v>
      </c>
      <c r="L135" s="23">
        <v>7.6183750000000003</v>
      </c>
      <c r="M135" s="23">
        <v>2.1486970000000003</v>
      </c>
      <c r="N135" s="23">
        <v>1.3231259999999998</v>
      </c>
      <c r="O135" s="23">
        <v>21.617719999999995</v>
      </c>
      <c r="P135" s="23">
        <v>37.630476999999999</v>
      </c>
      <c r="Q135" s="23">
        <v>639.03921200000002</v>
      </c>
      <c r="R135" s="23">
        <v>554.34111699999983</v>
      </c>
      <c r="S135" s="23">
        <v>2.3722449999999999</v>
      </c>
    </row>
    <row r="136" spans="1:19">
      <c r="B136" s="37" t="s">
        <v>388</v>
      </c>
      <c r="C136" s="23">
        <v>16.336743999999999</v>
      </c>
      <c r="D136" s="23">
        <v>41.204895999999998</v>
      </c>
      <c r="E136" s="23">
        <v>16.144729999999999</v>
      </c>
      <c r="F136" s="23">
        <v>261.28485199999994</v>
      </c>
      <c r="G136" s="23">
        <v>114.15077700000001</v>
      </c>
      <c r="H136" s="23">
        <v>53.233371999999996</v>
      </c>
      <c r="I136" s="23">
        <v>0.92618100000000003</v>
      </c>
      <c r="J136" s="23">
        <v>73.202508999999992</v>
      </c>
      <c r="K136" s="23">
        <v>4.6515659999999999</v>
      </c>
      <c r="L136" s="23">
        <v>10.007976000000001</v>
      </c>
      <c r="M136" s="23">
        <v>1.793906</v>
      </c>
      <c r="N136" s="23">
        <v>1.3362129999999999</v>
      </c>
      <c r="O136" s="23">
        <v>23.681151000000003</v>
      </c>
      <c r="P136" s="23">
        <v>37.277958999999996</v>
      </c>
      <c r="Q136" s="23">
        <v>641.88797399999999</v>
      </c>
      <c r="R136" s="23">
        <v>522.86169600000005</v>
      </c>
      <c r="S136" s="23">
        <v>2.5491109999999999</v>
      </c>
    </row>
    <row r="137" spans="1:19">
      <c r="B137" s="37" t="s">
        <v>389</v>
      </c>
      <c r="C137" s="23">
        <v>12.006753</v>
      </c>
      <c r="D137" s="23">
        <v>30.765257000000005</v>
      </c>
      <c r="E137" s="23">
        <v>16.163257999999999</v>
      </c>
      <c r="F137" s="23">
        <v>180.09953400000001</v>
      </c>
      <c r="G137" s="23">
        <v>76.992148000000014</v>
      </c>
      <c r="H137" s="23">
        <v>37.523996000000004</v>
      </c>
      <c r="I137" s="23">
        <v>0.58441699999999996</v>
      </c>
      <c r="J137" s="23">
        <v>45.256355999999997</v>
      </c>
      <c r="K137" s="23">
        <v>5.7895029999999998</v>
      </c>
      <c r="L137" s="23">
        <v>5.2176999999999998</v>
      </c>
      <c r="M137" s="23">
        <v>2.1727880000000002</v>
      </c>
      <c r="N137" s="23">
        <v>1.0620050000000001</v>
      </c>
      <c r="O137" s="23">
        <v>17.503388999999999</v>
      </c>
      <c r="P137" s="23">
        <v>24.951245</v>
      </c>
      <c r="Q137" s="23">
        <v>450.6289890000001</v>
      </c>
      <c r="R137" s="23">
        <v>437.13020900000015</v>
      </c>
      <c r="S137" s="23">
        <v>1.535873</v>
      </c>
    </row>
    <row r="138" spans="1:19">
      <c r="B138" s="37" t="s">
        <v>390</v>
      </c>
      <c r="C138" s="23">
        <v>14.735914999999999</v>
      </c>
      <c r="D138" s="23">
        <v>38.635634000000003</v>
      </c>
      <c r="E138" s="23">
        <v>16.806113000000003</v>
      </c>
      <c r="F138" s="23">
        <v>194.26091200000002</v>
      </c>
      <c r="G138" s="23">
        <v>100.194057</v>
      </c>
      <c r="H138" s="23">
        <v>48.535037000000003</v>
      </c>
      <c r="I138" s="23">
        <v>1.2880530000000001</v>
      </c>
      <c r="J138" s="23">
        <v>69.854272000000009</v>
      </c>
      <c r="K138" s="23">
        <v>2.8505439999999997</v>
      </c>
      <c r="L138" s="23">
        <v>6.0313809999999997</v>
      </c>
      <c r="M138" s="23">
        <v>1.842708</v>
      </c>
      <c r="N138" s="23">
        <v>1.346638</v>
      </c>
      <c r="O138" s="23">
        <v>21.736712000000004</v>
      </c>
      <c r="P138" s="23">
        <v>36.012211000000001</v>
      </c>
      <c r="Q138" s="23">
        <v>554.22043900000006</v>
      </c>
      <c r="R138" s="23">
        <v>514.95443300000011</v>
      </c>
      <c r="S138" s="23">
        <v>1.798775</v>
      </c>
    </row>
    <row r="139" spans="1:19">
      <c r="B139" s="37" t="s">
        <v>391</v>
      </c>
      <c r="C139" s="23">
        <v>16.782865999999999</v>
      </c>
      <c r="D139" s="23">
        <v>45.093268999999999</v>
      </c>
      <c r="E139" s="23">
        <v>17.699171</v>
      </c>
      <c r="F139" s="23">
        <v>250.19240399999995</v>
      </c>
      <c r="G139" s="23">
        <v>112.72643099999999</v>
      </c>
      <c r="H139" s="23">
        <v>48.770212000000001</v>
      </c>
      <c r="I139" s="23">
        <v>1.54738</v>
      </c>
      <c r="J139" s="23">
        <v>76.236764000000008</v>
      </c>
      <c r="K139" s="23">
        <v>3.9981979999999999</v>
      </c>
      <c r="L139" s="23">
        <v>9.442475</v>
      </c>
      <c r="M139" s="23">
        <v>1.9039740000000001</v>
      </c>
      <c r="N139" s="23">
        <v>1.4215529999999998</v>
      </c>
      <c r="O139" s="23">
        <v>26.640656</v>
      </c>
      <c r="P139" s="23">
        <v>36.969476999999998</v>
      </c>
      <c r="Q139" s="23">
        <v>636.44084899999996</v>
      </c>
      <c r="R139" s="23">
        <v>605.250271</v>
      </c>
      <c r="S139" s="23">
        <v>1.3792659999999999</v>
      </c>
    </row>
    <row r="140" spans="1:19">
      <c r="B140" s="37" t="s">
        <v>392</v>
      </c>
      <c r="C140" s="23">
        <v>15.884867999999999</v>
      </c>
      <c r="D140" s="23">
        <v>41.563704999999999</v>
      </c>
      <c r="E140" s="23">
        <v>19.403016000000001</v>
      </c>
      <c r="F140" s="23">
        <v>191.23502199999996</v>
      </c>
      <c r="G140" s="23">
        <v>111.14497299999999</v>
      </c>
      <c r="H140" s="23">
        <v>47.268070000000002</v>
      </c>
      <c r="I140" s="23">
        <v>1.7537600000000002</v>
      </c>
      <c r="J140" s="23">
        <v>73.416342</v>
      </c>
      <c r="K140" s="23">
        <v>3.8422499999999999</v>
      </c>
      <c r="L140" s="23">
        <v>6.9324319999999995</v>
      </c>
      <c r="M140" s="23">
        <v>2.2117490000000002</v>
      </c>
      <c r="N140" s="23">
        <v>3.9128210000000001</v>
      </c>
      <c r="O140" s="23">
        <v>24.123232999999999</v>
      </c>
      <c r="P140" s="23">
        <v>34.775075999999999</v>
      </c>
      <c r="Q140" s="23">
        <v>717.74589199999991</v>
      </c>
      <c r="R140" s="23">
        <v>627.01662400000021</v>
      </c>
      <c r="S140" s="23">
        <v>1.374552</v>
      </c>
    </row>
    <row r="141" spans="1:19">
      <c r="B141" s="37" t="s">
        <v>393</v>
      </c>
      <c r="C141" s="23">
        <v>12.781451000000001</v>
      </c>
      <c r="D141" s="23">
        <v>37.783270999999999</v>
      </c>
      <c r="E141" s="23">
        <v>14.029582</v>
      </c>
      <c r="F141" s="23">
        <v>181.80254399999998</v>
      </c>
      <c r="G141" s="23">
        <v>91.799406000000005</v>
      </c>
      <c r="H141" s="23">
        <v>37.344188000000003</v>
      </c>
      <c r="I141" s="23">
        <v>1.6294219999999999</v>
      </c>
      <c r="J141" s="23">
        <v>58.484716000000006</v>
      </c>
      <c r="K141" s="23">
        <v>4.197012</v>
      </c>
      <c r="L141" s="23">
        <v>5.6286379999999996</v>
      </c>
      <c r="M141" s="23">
        <v>1.2106600000000001</v>
      </c>
      <c r="N141" s="23">
        <v>2.1275870000000001</v>
      </c>
      <c r="O141" s="23">
        <v>18.787448999999999</v>
      </c>
      <c r="P141" s="23">
        <v>29.379752</v>
      </c>
      <c r="Q141" s="23">
        <v>636.51989800000013</v>
      </c>
      <c r="R141" s="23">
        <v>500.68221199999994</v>
      </c>
      <c r="S141" s="23">
        <v>5.4740830000000003</v>
      </c>
    </row>
    <row r="142" spans="1:19"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38"/>
      <c r="Q142" s="38"/>
      <c r="R142" s="38"/>
      <c r="S142" s="38"/>
    </row>
    <row r="143" spans="1:19">
      <c r="A143" s="19">
        <v>2019</v>
      </c>
      <c r="B143" s="37" t="s">
        <v>382</v>
      </c>
      <c r="C143" s="23">
        <v>15.400513999999999</v>
      </c>
      <c r="D143" s="23">
        <v>43.257722999999999</v>
      </c>
      <c r="E143" s="23">
        <v>17.176786</v>
      </c>
      <c r="F143" s="23">
        <v>249.55045699999999</v>
      </c>
      <c r="G143" s="23">
        <v>106.26318699999999</v>
      </c>
      <c r="H143" s="23">
        <v>47.005616000000003</v>
      </c>
      <c r="I143" s="23">
        <v>1.2191320000000001</v>
      </c>
      <c r="J143" s="23">
        <v>69.531307999999996</v>
      </c>
      <c r="K143" s="23">
        <v>4.4099579999999996</v>
      </c>
      <c r="L143" s="23">
        <v>7.6805149999999998</v>
      </c>
      <c r="M143" s="23">
        <v>1.850344</v>
      </c>
      <c r="N143" s="23">
        <v>1.9149419999999999</v>
      </c>
      <c r="O143" s="23">
        <v>23.985931000000001</v>
      </c>
      <c r="P143" s="23">
        <v>36.567406999999996</v>
      </c>
      <c r="Q143" s="23">
        <v>630.50902699999995</v>
      </c>
      <c r="R143" s="23">
        <v>593.35723100000018</v>
      </c>
      <c r="S143" s="23">
        <v>1.5994010000000001</v>
      </c>
    </row>
    <row r="144" spans="1:19">
      <c r="B144" s="37" t="s">
        <v>383</v>
      </c>
      <c r="C144" s="23">
        <v>13.702588000000002</v>
      </c>
      <c r="D144" s="23">
        <v>39.991438000000002</v>
      </c>
      <c r="E144" s="23">
        <v>13.561424000000001</v>
      </c>
      <c r="F144" s="23">
        <v>212.05499800000001</v>
      </c>
      <c r="G144" s="23">
        <v>107.818995</v>
      </c>
      <c r="H144" s="23">
        <v>49.430501</v>
      </c>
      <c r="I144" s="23">
        <v>1.2042710000000001</v>
      </c>
      <c r="J144" s="23">
        <v>73.990252999999996</v>
      </c>
      <c r="K144" s="23">
        <v>7.214874</v>
      </c>
      <c r="L144" s="23">
        <v>6.3314349999999999</v>
      </c>
      <c r="M144" s="23">
        <v>0.99262400000000006</v>
      </c>
      <c r="N144" s="23">
        <v>3.0551560000000002</v>
      </c>
      <c r="O144" s="23">
        <v>22.253528999999997</v>
      </c>
      <c r="P144" s="23">
        <v>35.076361999999996</v>
      </c>
      <c r="Q144" s="23">
        <v>593.87299900000016</v>
      </c>
      <c r="R144" s="23">
        <v>551.86472600000025</v>
      </c>
      <c r="S144" s="23">
        <v>1.572373</v>
      </c>
    </row>
    <row r="145" spans="1:19">
      <c r="B145" s="37" t="s">
        <v>384</v>
      </c>
      <c r="C145" s="23">
        <v>13.572878999999999</v>
      </c>
      <c r="D145" s="23">
        <v>44.135742</v>
      </c>
      <c r="E145" s="23">
        <v>16.627136</v>
      </c>
      <c r="F145" s="23">
        <v>220.66877899999997</v>
      </c>
      <c r="G145" s="23">
        <v>113.94092499999999</v>
      </c>
      <c r="H145" s="23">
        <v>54.285992</v>
      </c>
      <c r="I145" s="23">
        <v>1.2147129999999999</v>
      </c>
      <c r="J145" s="23">
        <v>75.771918999999997</v>
      </c>
      <c r="K145" s="23">
        <v>4.2515299999999998</v>
      </c>
      <c r="L145" s="23">
        <v>8.0690860000000004</v>
      </c>
      <c r="M145" s="23">
        <v>2.7460639999999996</v>
      </c>
      <c r="N145" s="23">
        <v>4.1718679999999999</v>
      </c>
      <c r="O145" s="23">
        <v>23.976830000000003</v>
      </c>
      <c r="P145" s="23">
        <v>39.133849999999995</v>
      </c>
      <c r="Q145" s="23">
        <v>693.78167199999984</v>
      </c>
      <c r="R145" s="23">
        <v>583.53943200000003</v>
      </c>
      <c r="S145" s="23">
        <v>1.0098940000000001</v>
      </c>
    </row>
    <row r="146" spans="1:19">
      <c r="B146" s="37" t="s">
        <v>385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</row>
    <row r="147" spans="1:19">
      <c r="B147" s="37" t="s">
        <v>386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</row>
    <row r="148" spans="1:19">
      <c r="B148" s="37" t="s">
        <v>387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</row>
    <row r="149" spans="1:19">
      <c r="B149" s="37" t="s">
        <v>388</v>
      </c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</row>
    <row r="150" spans="1:19">
      <c r="B150" s="37" t="s">
        <v>389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</row>
    <row r="151" spans="1:19">
      <c r="B151" s="37" t="s">
        <v>390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</row>
    <row r="152" spans="1:19">
      <c r="B152" s="37" t="s">
        <v>391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</row>
    <row r="153" spans="1:19">
      <c r="B153" s="37" t="s">
        <v>392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</row>
    <row r="154" spans="1:19">
      <c r="B154" s="37" t="s">
        <v>393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</row>
    <row r="155" spans="1:19"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38"/>
      <c r="Q155" s="38"/>
      <c r="R155" s="38"/>
      <c r="S155" s="38"/>
    </row>
    <row r="156" spans="1:19"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</row>
    <row r="157" spans="1:19"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</row>
    <row r="158" spans="1:19" ht="18" customHeight="1" thickBot="1">
      <c r="A158" s="205" t="s">
        <v>398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39"/>
      <c r="Q158" s="39"/>
      <c r="R158" s="39"/>
      <c r="S158" s="39"/>
    </row>
    <row r="159" spans="1:19" s="22" customFormat="1" ht="23.25" customHeight="1" thickBot="1">
      <c r="A159" s="117" t="s">
        <v>163</v>
      </c>
      <c r="B159" s="117" t="s">
        <v>164</v>
      </c>
      <c r="C159" s="119" t="s">
        <v>298</v>
      </c>
      <c r="D159" s="119" t="s">
        <v>299</v>
      </c>
      <c r="E159" s="119" t="s">
        <v>300</v>
      </c>
      <c r="F159" s="119" t="s">
        <v>301</v>
      </c>
      <c r="G159" s="119" t="s">
        <v>302</v>
      </c>
      <c r="H159" s="119" t="s">
        <v>303</v>
      </c>
      <c r="I159" s="119" t="s">
        <v>304</v>
      </c>
      <c r="J159" s="119" t="s">
        <v>305</v>
      </c>
      <c r="K159" s="119" t="s">
        <v>306</v>
      </c>
      <c r="L159" s="119" t="s">
        <v>307</v>
      </c>
      <c r="M159" s="119" t="s">
        <v>308</v>
      </c>
      <c r="N159" s="119">
        <v>98</v>
      </c>
      <c r="O159" s="119">
        <v>99</v>
      </c>
      <c r="P159" s="40"/>
      <c r="Q159" s="40"/>
      <c r="R159" s="40"/>
      <c r="S159" s="40"/>
    </row>
    <row r="160" spans="1:19" ht="11.25" customHeight="1" thickBot="1">
      <c r="A160" s="118"/>
      <c r="B160" s="118"/>
      <c r="C160" s="202" t="s">
        <v>310</v>
      </c>
      <c r="D160" s="203"/>
      <c r="E160" s="203"/>
      <c r="F160" s="203"/>
      <c r="G160" s="203"/>
      <c r="H160" s="203"/>
      <c r="I160" s="203"/>
      <c r="J160" s="203"/>
      <c r="K160" s="203"/>
      <c r="L160" s="203"/>
      <c r="M160" s="203"/>
      <c r="N160" s="203"/>
      <c r="O160" s="204"/>
      <c r="P160" s="41"/>
      <c r="Q160" s="41"/>
      <c r="R160" s="41"/>
      <c r="S160" s="41"/>
    </row>
    <row r="161" spans="1:15">
      <c r="A161" s="19">
        <v>2018</v>
      </c>
      <c r="B161" s="37" t="s">
        <v>382</v>
      </c>
      <c r="C161" s="23">
        <v>770.809166</v>
      </c>
      <c r="D161" s="23">
        <v>26.183522</v>
      </c>
      <c r="E161" s="23">
        <v>0.74513099999999999</v>
      </c>
      <c r="F161" s="23">
        <v>110.116758</v>
      </c>
      <c r="G161" s="23">
        <v>18.566447999999998</v>
      </c>
      <c r="H161" s="23">
        <v>2.5159439999999997</v>
      </c>
      <c r="I161" s="23">
        <v>2.9214600000000002</v>
      </c>
      <c r="J161" s="23">
        <v>93.978012000000021</v>
      </c>
      <c r="K161" s="23">
        <v>18.988323000000001</v>
      </c>
      <c r="L161" s="23">
        <v>22.241212000000001</v>
      </c>
      <c r="M161" s="23">
        <v>0.56169400000000003</v>
      </c>
      <c r="N161" s="23">
        <v>16.747163</v>
      </c>
      <c r="O161" s="23">
        <v>0</v>
      </c>
    </row>
    <row r="162" spans="1:15">
      <c r="B162" s="37" t="s">
        <v>383</v>
      </c>
      <c r="C162" s="23">
        <v>745.4063789999999</v>
      </c>
      <c r="D162" s="23">
        <v>44.513751000000006</v>
      </c>
      <c r="E162" s="23">
        <v>1.7716210000000001</v>
      </c>
      <c r="F162" s="23">
        <v>115.01100499999998</v>
      </c>
      <c r="G162" s="23">
        <v>17.272905999999999</v>
      </c>
      <c r="H162" s="23">
        <v>2.1033109999999997</v>
      </c>
      <c r="I162" s="23">
        <v>2.4629180000000002</v>
      </c>
      <c r="J162" s="23">
        <v>85.127848999999998</v>
      </c>
      <c r="K162" s="23">
        <v>21.950333000000001</v>
      </c>
      <c r="L162" s="23">
        <v>20.009188999999999</v>
      </c>
      <c r="M162" s="23">
        <v>0.97841099999999992</v>
      </c>
      <c r="N162" s="23">
        <v>0</v>
      </c>
      <c r="O162" s="23">
        <v>0</v>
      </c>
    </row>
    <row r="163" spans="1:15">
      <c r="B163" s="37" t="s">
        <v>384</v>
      </c>
      <c r="C163" s="23">
        <v>855.21762399999989</v>
      </c>
      <c r="D163" s="23">
        <v>132.909752</v>
      </c>
      <c r="E163" s="23">
        <v>3.2053890000000003</v>
      </c>
      <c r="F163" s="23">
        <v>123.73018800000001</v>
      </c>
      <c r="G163" s="23">
        <v>16.842262000000002</v>
      </c>
      <c r="H163" s="23">
        <v>2.285879</v>
      </c>
      <c r="I163" s="23">
        <v>2.0837950000000003</v>
      </c>
      <c r="J163" s="23">
        <v>96.833129</v>
      </c>
      <c r="K163" s="23">
        <v>27.044872999999999</v>
      </c>
      <c r="L163" s="23">
        <v>21.875430999999999</v>
      </c>
      <c r="M163" s="23">
        <v>1.0590360000000001</v>
      </c>
      <c r="N163" s="23">
        <v>0</v>
      </c>
      <c r="O163" s="23">
        <v>0.18737599999999999</v>
      </c>
    </row>
    <row r="164" spans="1:15">
      <c r="B164" s="37" t="s">
        <v>385</v>
      </c>
      <c r="C164" s="23">
        <v>832.74006099999997</v>
      </c>
      <c r="D164" s="23">
        <v>64.166242999999994</v>
      </c>
      <c r="E164" s="23">
        <v>1.0443830000000001</v>
      </c>
      <c r="F164" s="23">
        <v>117.76900399999997</v>
      </c>
      <c r="G164" s="23">
        <v>17.253984000000003</v>
      </c>
      <c r="H164" s="23">
        <v>2.1710570000000002</v>
      </c>
      <c r="I164" s="23">
        <v>2.9267530000000002</v>
      </c>
      <c r="J164" s="23">
        <v>91.235731000000001</v>
      </c>
      <c r="K164" s="23">
        <v>25.900486999999998</v>
      </c>
      <c r="L164" s="23">
        <v>22.295387999999999</v>
      </c>
      <c r="M164" s="23">
        <v>0.64291699999999996</v>
      </c>
      <c r="N164" s="23">
        <v>0</v>
      </c>
      <c r="O164" s="23">
        <v>0.977765</v>
      </c>
    </row>
    <row r="165" spans="1:15">
      <c r="B165" s="37" t="s">
        <v>386</v>
      </c>
      <c r="C165" s="23">
        <v>865.63677699999994</v>
      </c>
      <c r="D165" s="23">
        <v>43.458327999999995</v>
      </c>
      <c r="E165" s="23">
        <v>1.4510450000000001</v>
      </c>
      <c r="F165" s="23">
        <v>128.04092199999999</v>
      </c>
      <c r="G165" s="23">
        <v>16.524294000000001</v>
      </c>
      <c r="H165" s="23">
        <v>2.338533</v>
      </c>
      <c r="I165" s="23">
        <v>2.0378780000000001</v>
      </c>
      <c r="J165" s="23">
        <v>105.57081599999999</v>
      </c>
      <c r="K165" s="23">
        <v>26.250717999999999</v>
      </c>
      <c r="L165" s="23">
        <v>24.223374</v>
      </c>
      <c r="M165" s="23">
        <v>0.95218400000000036</v>
      </c>
      <c r="N165" s="23">
        <v>0</v>
      </c>
      <c r="O165" s="23">
        <v>0</v>
      </c>
    </row>
    <row r="166" spans="1:15">
      <c r="B166" s="37" t="s">
        <v>387</v>
      </c>
      <c r="C166" s="23">
        <v>794.66159399999992</v>
      </c>
      <c r="D166" s="23">
        <v>79.903913000000003</v>
      </c>
      <c r="E166" s="23">
        <v>2.8976689999999996</v>
      </c>
      <c r="F166" s="23">
        <v>130.47342099999997</v>
      </c>
      <c r="G166" s="23">
        <v>18.121725999999999</v>
      </c>
      <c r="H166" s="23">
        <v>2.2313179999999999</v>
      </c>
      <c r="I166" s="23">
        <v>3.6964350000000001</v>
      </c>
      <c r="J166" s="23">
        <v>103.82582899999998</v>
      </c>
      <c r="K166" s="23">
        <v>24.331582000000001</v>
      </c>
      <c r="L166" s="23">
        <v>24.195625000000003</v>
      </c>
      <c r="M166" s="23">
        <v>1.9912569999999996</v>
      </c>
      <c r="N166" s="23">
        <v>0</v>
      </c>
      <c r="O166" s="23">
        <v>0</v>
      </c>
    </row>
    <row r="167" spans="1:15">
      <c r="B167" s="37" t="s">
        <v>388</v>
      </c>
      <c r="C167" s="23">
        <v>761.73493799999994</v>
      </c>
      <c r="D167" s="23">
        <v>40.756750000000004</v>
      </c>
      <c r="E167" s="23">
        <v>10.227574000000001</v>
      </c>
      <c r="F167" s="23">
        <v>128.67018999999999</v>
      </c>
      <c r="G167" s="23">
        <v>19.916646999999998</v>
      </c>
      <c r="H167" s="23">
        <v>2.3710500000000003</v>
      </c>
      <c r="I167" s="23">
        <v>2.7643059999999995</v>
      </c>
      <c r="J167" s="23">
        <v>109.35786300000001</v>
      </c>
      <c r="K167" s="23">
        <v>28.210435999999998</v>
      </c>
      <c r="L167" s="23">
        <v>23.819585000000004</v>
      </c>
      <c r="M167" s="23">
        <v>1.2021120000000001</v>
      </c>
      <c r="N167" s="23">
        <v>0</v>
      </c>
      <c r="O167" s="23">
        <v>0</v>
      </c>
    </row>
    <row r="168" spans="1:15">
      <c r="B168" s="37" t="s">
        <v>389</v>
      </c>
      <c r="C168" s="23">
        <v>527.63938199999996</v>
      </c>
      <c r="D168" s="23">
        <v>67.363530999999995</v>
      </c>
      <c r="E168" s="23">
        <v>0.65140700000000007</v>
      </c>
      <c r="F168" s="23">
        <v>100.527885</v>
      </c>
      <c r="G168" s="23">
        <v>15.929527</v>
      </c>
      <c r="H168" s="23">
        <v>2.1357939999999997</v>
      </c>
      <c r="I168" s="23">
        <v>1.7709869999999999</v>
      </c>
      <c r="J168" s="23">
        <v>78.946833999999996</v>
      </c>
      <c r="K168" s="23">
        <v>26.681518000000001</v>
      </c>
      <c r="L168" s="23">
        <v>21.712284</v>
      </c>
      <c r="M168" s="23">
        <v>6.3015109999999988</v>
      </c>
      <c r="N168" s="23">
        <v>0</v>
      </c>
      <c r="O168" s="23">
        <v>0</v>
      </c>
    </row>
    <row r="169" spans="1:15">
      <c r="B169" s="37" t="s">
        <v>390</v>
      </c>
      <c r="C169" s="23">
        <v>712.12391900000011</v>
      </c>
      <c r="D169" s="23">
        <v>55.024761999999996</v>
      </c>
      <c r="E169" s="23">
        <v>0.46547100000000002</v>
      </c>
      <c r="F169" s="23">
        <v>132.11606399999999</v>
      </c>
      <c r="G169" s="23">
        <v>18.268692999999999</v>
      </c>
      <c r="H169" s="23">
        <v>3.2646630000000001</v>
      </c>
      <c r="I169" s="23">
        <v>2.9708439999999996</v>
      </c>
      <c r="J169" s="23">
        <v>94.715275999999989</v>
      </c>
      <c r="K169" s="23">
        <v>45.843636999999994</v>
      </c>
      <c r="L169" s="23">
        <v>21.197647000000003</v>
      </c>
      <c r="M169" s="23">
        <v>0.52848200000000001</v>
      </c>
      <c r="N169" s="23">
        <v>0</v>
      </c>
      <c r="O169" s="23">
        <v>0</v>
      </c>
    </row>
    <row r="170" spans="1:15">
      <c r="B170" s="37" t="s">
        <v>391</v>
      </c>
      <c r="C170" s="23">
        <v>837.85890800000004</v>
      </c>
      <c r="D170" s="23">
        <v>27.442245999999997</v>
      </c>
      <c r="E170" s="23">
        <v>3.5957159999999999</v>
      </c>
      <c r="F170" s="23">
        <v>131.98876200000001</v>
      </c>
      <c r="G170" s="23">
        <v>24.084358000000002</v>
      </c>
      <c r="H170" s="23">
        <v>3.1405979999999998</v>
      </c>
      <c r="I170" s="23">
        <v>3.5744219999999998</v>
      </c>
      <c r="J170" s="23">
        <v>101.55941099999998</v>
      </c>
      <c r="K170" s="23">
        <v>60.728009999999998</v>
      </c>
      <c r="L170" s="23">
        <v>24.080606</v>
      </c>
      <c r="M170" s="23">
        <v>1.8138689999999995</v>
      </c>
      <c r="N170" s="23">
        <v>0</v>
      </c>
      <c r="O170" s="23">
        <v>0</v>
      </c>
    </row>
    <row r="171" spans="1:15">
      <c r="B171" s="37" t="s">
        <v>392</v>
      </c>
      <c r="C171" s="23">
        <v>776.66573599999992</v>
      </c>
      <c r="D171" s="23">
        <v>211.697631</v>
      </c>
      <c r="E171" s="23">
        <v>1.164445</v>
      </c>
      <c r="F171" s="23">
        <v>139.47824600000001</v>
      </c>
      <c r="G171" s="23">
        <v>23.03575</v>
      </c>
      <c r="H171" s="23">
        <v>3.274232</v>
      </c>
      <c r="I171" s="23">
        <v>3.0683419999999999</v>
      </c>
      <c r="J171" s="23">
        <v>100.59612800000001</v>
      </c>
      <c r="K171" s="23">
        <v>56.676795000000006</v>
      </c>
      <c r="L171" s="23">
        <v>23.607514000000002</v>
      </c>
      <c r="M171" s="23">
        <v>1.3306709999999997</v>
      </c>
      <c r="N171" s="23">
        <v>0</v>
      </c>
      <c r="O171" s="23">
        <v>0</v>
      </c>
    </row>
    <row r="172" spans="1:15">
      <c r="B172" s="37" t="s">
        <v>393</v>
      </c>
      <c r="C172" s="23">
        <v>753.81793800000003</v>
      </c>
      <c r="D172" s="23">
        <v>141.54408100000001</v>
      </c>
      <c r="E172" s="23">
        <v>1.2173569999999998</v>
      </c>
      <c r="F172" s="23">
        <v>144.29107200000001</v>
      </c>
      <c r="G172" s="23">
        <v>19.694960000000002</v>
      </c>
      <c r="H172" s="23">
        <v>2.7180050000000002</v>
      </c>
      <c r="I172" s="23">
        <v>2.5464469999999997</v>
      </c>
      <c r="J172" s="23">
        <v>85.722313999999997</v>
      </c>
      <c r="K172" s="23">
        <v>29.858862999999999</v>
      </c>
      <c r="L172" s="23">
        <v>24.499494000000002</v>
      </c>
      <c r="M172" s="23">
        <v>0.70241799999999999</v>
      </c>
      <c r="N172" s="23">
        <v>3.22376</v>
      </c>
      <c r="O172" s="23">
        <v>0</v>
      </c>
    </row>
    <row r="173" spans="1:15"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</row>
    <row r="174" spans="1:15">
      <c r="A174" s="19">
        <v>2019</v>
      </c>
      <c r="B174" s="37" t="s">
        <v>382</v>
      </c>
      <c r="C174" s="23">
        <v>795.87358400000005</v>
      </c>
      <c r="D174" s="23">
        <v>296.63273900000002</v>
      </c>
      <c r="E174" s="23">
        <v>0.75134699999999999</v>
      </c>
      <c r="F174" s="23">
        <v>128.897336</v>
      </c>
      <c r="G174" s="23">
        <v>20.464509</v>
      </c>
      <c r="H174" s="23">
        <v>2.6490580000000001</v>
      </c>
      <c r="I174" s="23">
        <v>4.5649509999999998</v>
      </c>
      <c r="J174" s="23">
        <v>100.756916</v>
      </c>
      <c r="K174" s="23">
        <v>26.437487000000004</v>
      </c>
      <c r="L174" s="23">
        <v>24.962789999999998</v>
      </c>
      <c r="M174" s="23">
        <v>0.630749</v>
      </c>
      <c r="N174" s="23">
        <v>0</v>
      </c>
      <c r="O174" s="23">
        <v>0</v>
      </c>
    </row>
    <row r="175" spans="1:15">
      <c r="B175" s="37" t="s">
        <v>383</v>
      </c>
      <c r="C175" s="23">
        <v>852.24754799999994</v>
      </c>
      <c r="D175" s="23">
        <v>78.447699</v>
      </c>
      <c r="E175" s="23">
        <v>2.3093880000000002</v>
      </c>
      <c r="F175" s="23">
        <v>132.25585999999998</v>
      </c>
      <c r="G175" s="23">
        <v>16.510439000000002</v>
      </c>
      <c r="H175" s="23">
        <v>2.4379189999999999</v>
      </c>
      <c r="I175" s="23">
        <v>2.3402270000000001</v>
      </c>
      <c r="J175" s="23">
        <v>100.90778700000001</v>
      </c>
      <c r="K175" s="23">
        <v>26.483345</v>
      </c>
      <c r="L175" s="23">
        <v>21.122377</v>
      </c>
      <c r="M175" s="23">
        <v>0.86564400000000008</v>
      </c>
      <c r="N175" s="23">
        <v>0</v>
      </c>
      <c r="O175" s="23">
        <v>0</v>
      </c>
    </row>
    <row r="176" spans="1:15">
      <c r="B176" s="37" t="s">
        <v>384</v>
      </c>
      <c r="C176" s="23">
        <v>943.26796100000001</v>
      </c>
      <c r="D176" s="23">
        <v>321.995474</v>
      </c>
      <c r="E176" s="23">
        <v>1.1725080000000001</v>
      </c>
      <c r="F176" s="23">
        <v>152.694335</v>
      </c>
      <c r="G176" s="23">
        <v>16.996908000000001</v>
      </c>
      <c r="H176" s="23">
        <v>2.4335259999999996</v>
      </c>
      <c r="I176" s="23">
        <v>3.1409279999999997</v>
      </c>
      <c r="J176" s="23">
        <v>106.801872</v>
      </c>
      <c r="K176" s="23">
        <v>30.375980000000006</v>
      </c>
      <c r="L176" s="23">
        <v>24.264184999999998</v>
      </c>
      <c r="M176" s="23">
        <v>0.53340499999999991</v>
      </c>
      <c r="N176" s="23">
        <v>0</v>
      </c>
      <c r="O176" s="23">
        <v>0</v>
      </c>
    </row>
    <row r="177" spans="2:19">
      <c r="B177" s="37" t="s">
        <v>385</v>
      </c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</row>
    <row r="178" spans="2:19">
      <c r="B178" s="37" t="s">
        <v>386</v>
      </c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</row>
    <row r="179" spans="2:19">
      <c r="B179" s="37" t="s">
        <v>387</v>
      </c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38"/>
      <c r="Q179" s="38"/>
      <c r="R179" s="38"/>
      <c r="S179" s="38"/>
    </row>
    <row r="180" spans="2:19">
      <c r="B180" s="37" t="s">
        <v>388</v>
      </c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38"/>
      <c r="Q180" s="38"/>
      <c r="R180" s="38"/>
      <c r="S180" s="38"/>
    </row>
    <row r="181" spans="2:19">
      <c r="B181" s="37" t="s">
        <v>389</v>
      </c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38"/>
      <c r="Q181" s="38"/>
      <c r="R181" s="38"/>
      <c r="S181" s="38"/>
    </row>
    <row r="182" spans="2:19">
      <c r="B182" s="37" t="s">
        <v>390</v>
      </c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38"/>
      <c r="Q182" s="38"/>
      <c r="R182" s="38"/>
      <c r="S182" s="38"/>
    </row>
    <row r="183" spans="2:19">
      <c r="B183" s="37" t="s">
        <v>391</v>
      </c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38"/>
      <c r="Q183" s="38"/>
      <c r="R183" s="38"/>
      <c r="S183" s="38"/>
    </row>
    <row r="184" spans="2:19">
      <c r="B184" s="37" t="s">
        <v>392</v>
      </c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42"/>
      <c r="Q184" s="38"/>
      <c r="R184" s="38"/>
      <c r="S184" s="38"/>
    </row>
    <row r="185" spans="2:19">
      <c r="B185" s="37" t="s">
        <v>393</v>
      </c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38"/>
      <c r="Q185" s="38"/>
      <c r="R185" s="38"/>
      <c r="S185" s="38"/>
    </row>
    <row r="186" spans="2:19"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</row>
    <row r="187" spans="2:19"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</row>
    <row r="188" spans="2:19"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</row>
  </sheetData>
  <mergeCells count="14">
    <mergeCell ref="A2:S2"/>
    <mergeCell ref="A3:S3"/>
    <mergeCell ref="C5:S5"/>
    <mergeCell ref="A34:S34"/>
    <mergeCell ref="C160:O160"/>
    <mergeCell ref="A32:B32"/>
    <mergeCell ref="C98:S98"/>
    <mergeCell ref="A127:S127"/>
    <mergeCell ref="C129:S129"/>
    <mergeCell ref="C36:S36"/>
    <mergeCell ref="A65:S65"/>
    <mergeCell ref="C67:S67"/>
    <mergeCell ref="A96:S96"/>
    <mergeCell ref="A158:O158"/>
  </mergeCells>
  <phoneticPr fontId="1" type="noConversion"/>
  <hyperlinks>
    <hyperlink ref="A32:B32" location="Indice!A1" display="Voltar ao Indice"/>
  </hyperlinks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S188"/>
  <sheetViews>
    <sheetView showGridLines="0" topLeftCell="A2" zoomScale="90" zoomScaleNormal="90" workbookViewId="0">
      <selection activeCell="A2" sqref="A2:S2"/>
    </sheetView>
  </sheetViews>
  <sheetFormatPr defaultRowHeight="9"/>
  <cols>
    <col min="1" max="1" width="6.85546875" style="19" customWidth="1"/>
    <col min="2" max="2" width="9.85546875" style="37" bestFit="1" customWidth="1"/>
    <col min="3" max="19" width="7.42578125" style="37" customWidth="1"/>
    <col min="20" max="16384" width="9.140625" style="37"/>
  </cols>
  <sheetData>
    <row r="1" spans="1:19" hidden="1"/>
    <row r="2" spans="1:19" s="25" customFormat="1" ht="21" customHeight="1">
      <c r="A2" s="201" t="s">
        <v>405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</row>
    <row r="3" spans="1:19" ht="18" customHeight="1" thickBot="1">
      <c r="A3" s="205" t="s">
        <v>399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19" s="22" customFormat="1" ht="23.25" customHeight="1" thickBot="1">
      <c r="A4" s="117" t="s">
        <v>163</v>
      </c>
      <c r="B4" s="117" t="s">
        <v>164</v>
      </c>
      <c r="C4" s="119" t="s">
        <v>6</v>
      </c>
      <c r="D4" s="119" t="s">
        <v>9</v>
      </c>
      <c r="E4" s="119" t="s">
        <v>13</v>
      </c>
      <c r="F4" s="119" t="s">
        <v>17</v>
      </c>
      <c r="G4" s="119" t="s">
        <v>24</v>
      </c>
      <c r="H4" s="119" t="s">
        <v>28</v>
      </c>
      <c r="I4" s="119" t="s">
        <v>35</v>
      </c>
      <c r="J4" s="119" t="s">
        <v>41</v>
      </c>
      <c r="K4" s="119" t="s">
        <v>48</v>
      </c>
      <c r="L4" s="119" t="s">
        <v>236</v>
      </c>
      <c r="M4" s="119" t="s">
        <v>207</v>
      </c>
      <c r="N4" s="119" t="s">
        <v>214</v>
      </c>
      <c r="O4" s="119" t="s">
        <v>237</v>
      </c>
      <c r="P4" s="119" t="s">
        <v>238</v>
      </c>
      <c r="Q4" s="119" t="s">
        <v>239</v>
      </c>
      <c r="R4" s="119" t="s">
        <v>240</v>
      </c>
      <c r="S4" s="119" t="s">
        <v>241</v>
      </c>
    </row>
    <row r="5" spans="1:19" ht="11.25" customHeight="1" thickBot="1">
      <c r="A5" s="118"/>
      <c r="B5" s="118"/>
      <c r="C5" s="202" t="s">
        <v>310</v>
      </c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4"/>
    </row>
    <row r="6" spans="1:19">
      <c r="A6" s="19">
        <v>2018</v>
      </c>
      <c r="B6" s="37" t="s">
        <v>382</v>
      </c>
      <c r="C6" s="23">
        <v>22.027755999999997</v>
      </c>
      <c r="D6" s="23">
        <v>16.373860000000001</v>
      </c>
      <c r="E6" s="23">
        <v>63.282828000000009</v>
      </c>
      <c r="F6" s="23">
        <v>21.663137999999996</v>
      </c>
      <c r="G6" s="23">
        <v>8.5500970000000009</v>
      </c>
      <c r="H6" s="23">
        <v>8.2491909999999997</v>
      </c>
      <c r="I6" s="23">
        <v>25.868713999999997</v>
      </c>
      <c r="J6" s="23">
        <v>38.290227000000002</v>
      </c>
      <c r="K6" s="23">
        <v>6.8435119999999996</v>
      </c>
      <c r="L6" s="23">
        <v>8.6981190000000002</v>
      </c>
      <c r="M6" s="23">
        <v>4.2908099999999996</v>
      </c>
      <c r="N6" s="23">
        <v>9.6553299999999993</v>
      </c>
      <c r="O6" s="23">
        <v>0.76566499999999993</v>
      </c>
      <c r="P6" s="23">
        <v>5.1290999999999996E-2</v>
      </c>
      <c r="Q6" s="23">
        <v>86.662617000000012</v>
      </c>
      <c r="R6" s="23">
        <v>25.388356000000002</v>
      </c>
      <c r="S6" s="23">
        <v>7.5555379999999994</v>
      </c>
    </row>
    <row r="7" spans="1:19">
      <c r="B7" s="37" t="s">
        <v>383</v>
      </c>
      <c r="C7" s="23">
        <v>12.340557</v>
      </c>
      <c r="D7" s="23">
        <v>16.838557000000002</v>
      </c>
      <c r="E7" s="23">
        <v>62.188424000000005</v>
      </c>
      <c r="F7" s="23">
        <v>25.930868000000004</v>
      </c>
      <c r="G7" s="23">
        <v>8.6661549999999998</v>
      </c>
      <c r="H7" s="23">
        <v>8.8796850000000003</v>
      </c>
      <c r="I7" s="23">
        <v>22.783469</v>
      </c>
      <c r="J7" s="23">
        <v>40.783591999999999</v>
      </c>
      <c r="K7" s="23">
        <v>6.2119100000000014</v>
      </c>
      <c r="L7" s="23">
        <v>6.2943389999999999</v>
      </c>
      <c r="M7" s="23">
        <v>4.8181960000000013</v>
      </c>
      <c r="N7" s="23">
        <v>8.520230999999999</v>
      </c>
      <c r="O7" s="23">
        <v>0.66581500000000005</v>
      </c>
      <c r="P7" s="23">
        <v>2.2426000000000001E-2</v>
      </c>
      <c r="Q7" s="23">
        <v>70.263921999999994</v>
      </c>
      <c r="R7" s="23">
        <v>25.446528000000004</v>
      </c>
      <c r="S7" s="23">
        <v>11.895511000000001</v>
      </c>
    </row>
    <row r="8" spans="1:19">
      <c r="B8" s="37" t="s">
        <v>384</v>
      </c>
      <c r="C8" s="23">
        <v>17.136079000000002</v>
      </c>
      <c r="D8" s="23">
        <v>20.763995999999999</v>
      </c>
      <c r="E8" s="23">
        <v>65.467645000000005</v>
      </c>
      <c r="F8" s="23">
        <v>31.920354000000003</v>
      </c>
      <c r="G8" s="23">
        <v>9.3376470000000005</v>
      </c>
      <c r="H8" s="23">
        <v>9.046581999999999</v>
      </c>
      <c r="I8" s="23">
        <v>25.873907000000003</v>
      </c>
      <c r="J8" s="23">
        <v>44.366093000000006</v>
      </c>
      <c r="K8" s="23">
        <v>6.2431799999999997</v>
      </c>
      <c r="L8" s="23">
        <v>6.9071470000000001</v>
      </c>
      <c r="M8" s="23">
        <v>4.1976430000000002</v>
      </c>
      <c r="N8" s="23">
        <v>7.3818820000000001</v>
      </c>
      <c r="O8" s="23">
        <v>0.98041299999999998</v>
      </c>
      <c r="P8" s="23">
        <v>8.6102999999999999E-2</v>
      </c>
      <c r="Q8" s="23">
        <v>56.022447000000014</v>
      </c>
      <c r="R8" s="23">
        <v>28.279043999999988</v>
      </c>
      <c r="S8" s="23">
        <v>11.586319999999999</v>
      </c>
    </row>
    <row r="9" spans="1:19">
      <c r="B9" s="37" t="s">
        <v>385</v>
      </c>
      <c r="C9" s="23">
        <v>24.554125000000006</v>
      </c>
      <c r="D9" s="23">
        <v>16.212131999999997</v>
      </c>
      <c r="E9" s="23">
        <v>58.250097000000004</v>
      </c>
      <c r="F9" s="23">
        <v>30.409180000000013</v>
      </c>
      <c r="G9" s="23">
        <v>8.8303229999999999</v>
      </c>
      <c r="H9" s="23">
        <v>12.948101000000001</v>
      </c>
      <c r="I9" s="23">
        <v>21.249388000000003</v>
      </c>
      <c r="J9" s="23">
        <v>49.577247</v>
      </c>
      <c r="K9" s="23">
        <v>7.4176650000000013</v>
      </c>
      <c r="L9" s="23">
        <v>5.9669230000000004</v>
      </c>
      <c r="M9" s="23">
        <v>4.8871000000000002</v>
      </c>
      <c r="N9" s="23">
        <v>5.8117280000000004</v>
      </c>
      <c r="O9" s="23">
        <v>0.56703300000000001</v>
      </c>
      <c r="P9" s="23">
        <v>5.3041000000000005E-2</v>
      </c>
      <c r="Q9" s="23">
        <v>54.854979999999991</v>
      </c>
      <c r="R9" s="23">
        <v>24.767413000000005</v>
      </c>
      <c r="S9" s="23">
        <v>9.8150330000000015</v>
      </c>
    </row>
    <row r="10" spans="1:19">
      <c r="B10" s="37" t="s">
        <v>386</v>
      </c>
      <c r="C10" s="23">
        <v>14.018089</v>
      </c>
      <c r="D10" s="23">
        <v>17.402586999999997</v>
      </c>
      <c r="E10" s="23">
        <v>72.47444800000001</v>
      </c>
      <c r="F10" s="23">
        <v>36.221912000000003</v>
      </c>
      <c r="G10" s="23">
        <v>8.0261849999999999</v>
      </c>
      <c r="H10" s="23">
        <v>11.938677</v>
      </c>
      <c r="I10" s="23">
        <v>23.922229000000002</v>
      </c>
      <c r="J10" s="23">
        <v>63.193830000000005</v>
      </c>
      <c r="K10" s="23">
        <v>7.7841389999999997</v>
      </c>
      <c r="L10" s="23">
        <v>8.2762570000000011</v>
      </c>
      <c r="M10" s="23">
        <v>5.1400989999999993</v>
      </c>
      <c r="N10" s="23">
        <v>6.0303450000000005</v>
      </c>
      <c r="O10" s="23">
        <v>7.8769999999999993E-2</v>
      </c>
      <c r="P10" s="23">
        <v>0.11044899999999999</v>
      </c>
      <c r="Q10" s="23">
        <v>55.707608000000015</v>
      </c>
      <c r="R10" s="23">
        <v>29.419126999999996</v>
      </c>
      <c r="S10" s="23">
        <v>11.397482999999999</v>
      </c>
    </row>
    <row r="11" spans="1:19">
      <c r="B11" s="37" t="s">
        <v>387</v>
      </c>
      <c r="C11" s="23">
        <v>11.478971</v>
      </c>
      <c r="D11" s="23">
        <v>19.270591000000003</v>
      </c>
      <c r="E11" s="23">
        <v>76.127783999999991</v>
      </c>
      <c r="F11" s="23">
        <v>31.288242</v>
      </c>
      <c r="G11" s="23">
        <v>7.8216780000000004</v>
      </c>
      <c r="H11" s="23">
        <v>5.164256</v>
      </c>
      <c r="I11" s="23">
        <v>23.117723000000002</v>
      </c>
      <c r="J11" s="23">
        <v>54.072667000000003</v>
      </c>
      <c r="K11" s="23">
        <v>7.7125949999999994</v>
      </c>
      <c r="L11" s="23">
        <v>5.9562600000000003</v>
      </c>
      <c r="M11" s="23">
        <v>4.5032230000000002</v>
      </c>
      <c r="N11" s="23">
        <v>5.8044820000000001</v>
      </c>
      <c r="O11" s="23">
        <v>9.2663999999999996E-2</v>
      </c>
      <c r="P11" s="23">
        <v>0.14818300000000001</v>
      </c>
      <c r="Q11" s="23">
        <v>61.153636000000006</v>
      </c>
      <c r="R11" s="23">
        <v>23.450086999999996</v>
      </c>
      <c r="S11" s="23">
        <v>10.008368999999998</v>
      </c>
    </row>
    <row r="12" spans="1:19">
      <c r="B12" s="37" t="s">
        <v>388</v>
      </c>
      <c r="C12" s="23">
        <v>19.227310000000003</v>
      </c>
      <c r="D12" s="23">
        <v>16.010572000000003</v>
      </c>
      <c r="E12" s="23">
        <v>67.076262</v>
      </c>
      <c r="F12" s="23">
        <v>22.443889999999996</v>
      </c>
      <c r="G12" s="23">
        <v>9.1960219999999993</v>
      </c>
      <c r="H12" s="23">
        <v>3.247954</v>
      </c>
      <c r="I12" s="23">
        <v>22.400683000000001</v>
      </c>
      <c r="J12" s="23">
        <v>51.917313</v>
      </c>
      <c r="K12" s="23">
        <v>6.5578369999999993</v>
      </c>
      <c r="L12" s="23">
        <v>8.6999019999999998</v>
      </c>
      <c r="M12" s="23">
        <v>4.5116380000000005</v>
      </c>
      <c r="N12" s="23">
        <v>7.7484340000000005</v>
      </c>
      <c r="O12" s="23">
        <v>0.24757100000000001</v>
      </c>
      <c r="P12" s="23">
        <v>0.17905499999999999</v>
      </c>
      <c r="Q12" s="23">
        <v>78.522515999999996</v>
      </c>
      <c r="R12" s="23">
        <v>24.097518000000001</v>
      </c>
      <c r="S12" s="23">
        <v>11.037115999999999</v>
      </c>
    </row>
    <row r="13" spans="1:19">
      <c r="B13" s="37" t="s">
        <v>389</v>
      </c>
      <c r="C13" s="23">
        <v>17.036850000000001</v>
      </c>
      <c r="D13" s="23">
        <v>14.250714000000002</v>
      </c>
      <c r="E13" s="23">
        <v>70.743504999999999</v>
      </c>
      <c r="F13" s="23">
        <v>24.446944000000002</v>
      </c>
      <c r="G13" s="23">
        <v>4.2385570000000001</v>
      </c>
      <c r="H13" s="23">
        <v>3.376951</v>
      </c>
      <c r="I13" s="23">
        <v>18.616158000000002</v>
      </c>
      <c r="J13" s="23">
        <v>60.600749</v>
      </c>
      <c r="K13" s="23">
        <v>6.0280219999999991</v>
      </c>
      <c r="L13" s="23">
        <v>10.758704</v>
      </c>
      <c r="M13" s="23">
        <v>4.8756669999999982</v>
      </c>
      <c r="N13" s="23">
        <v>3.4925159999999997</v>
      </c>
      <c r="O13" s="23">
        <v>0.14237</v>
      </c>
      <c r="P13" s="23">
        <v>0.124921</v>
      </c>
      <c r="Q13" s="23">
        <v>58.962548999999996</v>
      </c>
      <c r="R13" s="23">
        <v>19.30338600000001</v>
      </c>
      <c r="S13" s="23">
        <v>9.1719020000000011</v>
      </c>
    </row>
    <row r="14" spans="1:19">
      <c r="B14" s="37" t="s">
        <v>390</v>
      </c>
      <c r="C14" s="23">
        <v>16.258233999999998</v>
      </c>
      <c r="D14" s="23">
        <v>13.421277999999999</v>
      </c>
      <c r="E14" s="23">
        <v>70.517125000000007</v>
      </c>
      <c r="F14" s="23">
        <v>30.190235000000001</v>
      </c>
      <c r="G14" s="23">
        <v>8.7242359999999994</v>
      </c>
      <c r="H14" s="23">
        <v>2.9335330000000002</v>
      </c>
      <c r="I14" s="23">
        <v>24.699548</v>
      </c>
      <c r="J14" s="23">
        <v>72.714496999999994</v>
      </c>
      <c r="K14" s="23">
        <v>6.1050859999999991</v>
      </c>
      <c r="L14" s="23">
        <v>11.580893</v>
      </c>
      <c r="M14" s="23">
        <v>4.4895380000000014</v>
      </c>
      <c r="N14" s="23">
        <v>5.3237079999999999</v>
      </c>
      <c r="O14" s="23">
        <v>8.2783999999999996E-2</v>
      </c>
      <c r="P14" s="23">
        <v>9.8805000000000004E-2</v>
      </c>
      <c r="Q14" s="23">
        <v>64.48973500000001</v>
      </c>
      <c r="R14" s="23">
        <v>22.980650000000004</v>
      </c>
      <c r="S14" s="23">
        <v>11.286157000000001</v>
      </c>
    </row>
    <row r="15" spans="1:19">
      <c r="B15" s="37" t="s">
        <v>391</v>
      </c>
      <c r="C15" s="23">
        <v>17.617567000000001</v>
      </c>
      <c r="D15" s="23">
        <v>15.520142999999997</v>
      </c>
      <c r="E15" s="23">
        <v>84.918300999999985</v>
      </c>
      <c r="F15" s="23">
        <v>27.344431</v>
      </c>
      <c r="G15" s="23">
        <v>7.9759480000000007</v>
      </c>
      <c r="H15" s="23">
        <v>4.5284399999999998</v>
      </c>
      <c r="I15" s="23">
        <v>30.841632000000001</v>
      </c>
      <c r="J15" s="23">
        <v>74.852207000000007</v>
      </c>
      <c r="K15" s="23">
        <v>9.2452949999999987</v>
      </c>
      <c r="L15" s="23">
        <v>13.782405000000001</v>
      </c>
      <c r="M15" s="23">
        <v>6.8321080000000016</v>
      </c>
      <c r="N15" s="23">
        <v>8.5056169999999991</v>
      </c>
      <c r="O15" s="23">
        <v>0.56520100000000006</v>
      </c>
      <c r="P15" s="23">
        <v>0.265683</v>
      </c>
      <c r="Q15" s="23">
        <v>63.470852000000001</v>
      </c>
      <c r="R15" s="23">
        <v>28.551048000000009</v>
      </c>
      <c r="S15" s="23">
        <v>11.811710000000001</v>
      </c>
    </row>
    <row r="16" spans="1:19">
      <c r="B16" s="37" t="s">
        <v>392</v>
      </c>
      <c r="C16" s="23">
        <v>11.111124</v>
      </c>
      <c r="D16" s="23">
        <v>15.615020000000001</v>
      </c>
      <c r="E16" s="23">
        <v>79.235461999999998</v>
      </c>
      <c r="F16" s="23">
        <v>26.149290000000001</v>
      </c>
      <c r="G16" s="23">
        <v>9.555375999999999</v>
      </c>
      <c r="H16" s="23">
        <v>4.8094149999999996</v>
      </c>
      <c r="I16" s="23">
        <v>27.399906999999999</v>
      </c>
      <c r="J16" s="23">
        <v>77.302597000000006</v>
      </c>
      <c r="K16" s="23">
        <v>8.1789889999999978</v>
      </c>
      <c r="L16" s="23">
        <v>12.058707</v>
      </c>
      <c r="M16" s="23">
        <v>7.8087049999999998</v>
      </c>
      <c r="N16" s="23">
        <v>5.5932690000000003</v>
      </c>
      <c r="O16" s="23">
        <v>0.10780000000000001</v>
      </c>
      <c r="P16" s="23">
        <v>0.122054</v>
      </c>
      <c r="Q16" s="23">
        <v>83.225900000000024</v>
      </c>
      <c r="R16" s="23">
        <v>23.846514000000006</v>
      </c>
      <c r="S16" s="23">
        <v>9.9670330000000007</v>
      </c>
    </row>
    <row r="17" spans="1:19">
      <c r="B17" s="37" t="s">
        <v>393</v>
      </c>
      <c r="C17" s="23">
        <v>11.421334</v>
      </c>
      <c r="D17" s="23">
        <v>15.060478999999999</v>
      </c>
      <c r="E17" s="23">
        <v>69.554513999999998</v>
      </c>
      <c r="F17" s="23">
        <v>19.488987000000009</v>
      </c>
      <c r="G17" s="23">
        <v>7.9101330000000001</v>
      </c>
      <c r="H17" s="23">
        <v>5.7273339999999999</v>
      </c>
      <c r="I17" s="23">
        <v>27.771653000000001</v>
      </c>
      <c r="J17" s="23">
        <v>63.467840999999993</v>
      </c>
      <c r="K17" s="23">
        <v>5.286702</v>
      </c>
      <c r="L17" s="23">
        <v>8.5060690000000001</v>
      </c>
      <c r="M17" s="23">
        <v>7.3312340000000003</v>
      </c>
      <c r="N17" s="23">
        <v>8.5141539999999996</v>
      </c>
      <c r="O17" s="23">
        <v>4.1798000000000002E-2</v>
      </c>
      <c r="P17" s="23">
        <v>8.1797999999999996E-2</v>
      </c>
      <c r="Q17" s="23">
        <v>78.897328000000002</v>
      </c>
      <c r="R17" s="23">
        <v>24.516314000000001</v>
      </c>
      <c r="S17" s="23">
        <v>6.3302670000000001</v>
      </c>
    </row>
    <row r="18" spans="1:19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38"/>
      <c r="Q18" s="38"/>
      <c r="R18" s="38"/>
      <c r="S18" s="38"/>
    </row>
    <row r="19" spans="1:19">
      <c r="A19" s="19">
        <v>2019</v>
      </c>
      <c r="B19" s="37" t="s">
        <v>382</v>
      </c>
      <c r="C19" s="23">
        <v>15.933132000000001</v>
      </c>
      <c r="D19" s="23">
        <v>13.294935999999998</v>
      </c>
      <c r="E19" s="23">
        <v>67.451471999999995</v>
      </c>
      <c r="F19" s="23">
        <v>26.406610000000008</v>
      </c>
      <c r="G19" s="23">
        <v>8.1402280000000005</v>
      </c>
      <c r="H19" s="23">
        <v>8.2723440000000004</v>
      </c>
      <c r="I19" s="23">
        <v>25.187411000000001</v>
      </c>
      <c r="J19" s="23">
        <v>44.921416000000008</v>
      </c>
      <c r="K19" s="23">
        <v>7.4640040000000027</v>
      </c>
      <c r="L19" s="23">
        <v>12.670534</v>
      </c>
      <c r="M19" s="23">
        <v>5.6940340000000003</v>
      </c>
      <c r="N19" s="23">
        <v>6.1418429999999997</v>
      </c>
      <c r="O19" s="23">
        <v>0.64828200000000002</v>
      </c>
      <c r="P19" s="23">
        <v>4.6030999999999996E-2</v>
      </c>
      <c r="Q19" s="23">
        <v>71.591419999999999</v>
      </c>
      <c r="R19" s="23">
        <v>23.652560999999999</v>
      </c>
      <c r="S19" s="23">
        <v>7.892398</v>
      </c>
    </row>
    <row r="20" spans="1:19">
      <c r="B20" s="37" t="s">
        <v>383</v>
      </c>
      <c r="C20" s="23">
        <v>13.760968999999998</v>
      </c>
      <c r="D20" s="23">
        <v>13.962754</v>
      </c>
      <c r="E20" s="23">
        <v>62.523000000000003</v>
      </c>
      <c r="F20" s="23">
        <v>31.331468000000005</v>
      </c>
      <c r="G20" s="23">
        <v>10.851223999999998</v>
      </c>
      <c r="H20" s="23">
        <v>10.622108000000001</v>
      </c>
      <c r="I20" s="23">
        <v>26.342196999999999</v>
      </c>
      <c r="J20" s="23">
        <v>40.206879999999991</v>
      </c>
      <c r="K20" s="23">
        <v>6.5271799999999995</v>
      </c>
      <c r="L20" s="23">
        <v>8.5339340000000004</v>
      </c>
      <c r="M20" s="23">
        <v>3.7853470000000007</v>
      </c>
      <c r="N20" s="23">
        <v>6.1802899999999994</v>
      </c>
      <c r="O20" s="23">
        <v>0.483601</v>
      </c>
      <c r="P20" s="23">
        <v>2.0799999999999999E-2</v>
      </c>
      <c r="Q20" s="23">
        <v>66.864288999999999</v>
      </c>
      <c r="R20" s="23">
        <v>23.270090000000003</v>
      </c>
      <c r="S20" s="23">
        <v>7.2799020000000008</v>
      </c>
    </row>
    <row r="21" spans="1:19">
      <c r="B21" s="37" t="s">
        <v>384</v>
      </c>
      <c r="C21" s="23">
        <v>23.824936999999998</v>
      </c>
      <c r="D21" s="23">
        <v>14.879151999999998</v>
      </c>
      <c r="E21" s="23">
        <v>69.309701000000004</v>
      </c>
      <c r="F21" s="23">
        <v>26.007224000000001</v>
      </c>
      <c r="G21" s="23">
        <v>8.2210390000000011</v>
      </c>
      <c r="H21" s="23">
        <v>12.245929</v>
      </c>
      <c r="I21" s="23">
        <v>28.366696000000001</v>
      </c>
      <c r="J21" s="23">
        <v>49.817794000000006</v>
      </c>
      <c r="K21" s="23">
        <v>8.3606790000000011</v>
      </c>
      <c r="L21" s="23">
        <v>8.6585989999999988</v>
      </c>
      <c r="M21" s="23">
        <v>5.4842849999999999</v>
      </c>
      <c r="N21" s="23">
        <v>6.2522259999999994</v>
      </c>
      <c r="O21" s="23">
        <v>0.435722</v>
      </c>
      <c r="P21" s="23">
        <v>4.4157000000000002E-2</v>
      </c>
      <c r="Q21" s="23">
        <v>65.779578000000015</v>
      </c>
      <c r="R21" s="23">
        <v>25.355159000000008</v>
      </c>
      <c r="S21" s="23">
        <v>7.7192970000000001</v>
      </c>
    </row>
    <row r="22" spans="1:19">
      <c r="B22" s="37" t="s">
        <v>385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</row>
    <row r="23" spans="1:19">
      <c r="B23" s="37" t="s">
        <v>386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</row>
    <row r="24" spans="1:19">
      <c r="B24" s="37" t="s">
        <v>387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</row>
    <row r="25" spans="1:19">
      <c r="B25" s="37" t="s">
        <v>388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</row>
    <row r="26" spans="1:19">
      <c r="B26" s="37" t="s">
        <v>389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</row>
    <row r="27" spans="1:19">
      <c r="B27" s="37" t="s">
        <v>390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</row>
    <row r="28" spans="1:19">
      <c r="B28" s="37" t="s">
        <v>391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</row>
    <row r="29" spans="1:19">
      <c r="B29" s="37" t="s">
        <v>392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</row>
    <row r="30" spans="1:19">
      <c r="B30" s="37" t="s">
        <v>393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</row>
    <row r="31" spans="1:19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</row>
    <row r="32" spans="1:19" ht="12.75">
      <c r="A32" s="189" t="s">
        <v>193</v>
      </c>
      <c r="B32" s="189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</row>
    <row r="33" spans="1:19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</row>
    <row r="34" spans="1:19" ht="18" customHeight="1" thickBot="1">
      <c r="A34" s="205" t="s">
        <v>399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</row>
    <row r="35" spans="1:19" s="22" customFormat="1" ht="23.25" customHeight="1" thickBot="1">
      <c r="A35" s="117" t="s">
        <v>163</v>
      </c>
      <c r="B35" s="117" t="s">
        <v>164</v>
      </c>
      <c r="C35" s="119" t="s">
        <v>242</v>
      </c>
      <c r="D35" s="119" t="s">
        <v>243</v>
      </c>
      <c r="E35" s="119" t="s">
        <v>244</v>
      </c>
      <c r="F35" s="119" t="s">
        <v>194</v>
      </c>
      <c r="G35" s="119" t="s">
        <v>195</v>
      </c>
      <c r="H35" s="119" t="s">
        <v>245</v>
      </c>
      <c r="I35" s="119" t="s">
        <v>246</v>
      </c>
      <c r="J35" s="119" t="s">
        <v>247</v>
      </c>
      <c r="K35" s="119" t="s">
        <v>248</v>
      </c>
      <c r="L35" s="119" t="s">
        <v>249</v>
      </c>
      <c r="M35" s="119" t="s">
        <v>250</v>
      </c>
      <c r="N35" s="119" t="s">
        <v>251</v>
      </c>
      <c r="O35" s="119" t="s">
        <v>252</v>
      </c>
      <c r="P35" s="119" t="s">
        <v>196</v>
      </c>
      <c r="Q35" s="119" t="s">
        <v>229</v>
      </c>
      <c r="R35" s="119" t="s">
        <v>253</v>
      </c>
      <c r="S35" s="119" t="s">
        <v>254</v>
      </c>
    </row>
    <row r="36" spans="1:19" ht="11.25" customHeight="1" thickBot="1">
      <c r="A36" s="118"/>
      <c r="B36" s="118"/>
      <c r="C36" s="202" t="s">
        <v>310</v>
      </c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3"/>
      <c r="Q36" s="203"/>
      <c r="R36" s="203"/>
      <c r="S36" s="204"/>
    </row>
    <row r="37" spans="1:19">
      <c r="A37" s="19">
        <v>2018</v>
      </c>
      <c r="B37" s="37" t="s">
        <v>382</v>
      </c>
      <c r="C37" s="23">
        <v>1.7206700000000001</v>
      </c>
      <c r="D37" s="23">
        <v>27.620023000000007</v>
      </c>
      <c r="E37" s="23">
        <v>40.058872999999998</v>
      </c>
      <c r="F37" s="23">
        <v>12.892050000000001</v>
      </c>
      <c r="G37" s="23">
        <v>74.120166000000012</v>
      </c>
      <c r="H37" s="23">
        <v>12.418065</v>
      </c>
      <c r="I37" s="23">
        <v>41.376501000000005</v>
      </c>
      <c r="J37" s="23">
        <v>22.928234000000003</v>
      </c>
      <c r="K37" s="23">
        <v>48.798287000000002</v>
      </c>
      <c r="L37" s="23">
        <v>319.08516899999995</v>
      </c>
      <c r="M37" s="23">
        <v>6.1555619999999998</v>
      </c>
      <c r="N37" s="23">
        <v>65.574745000000007</v>
      </c>
      <c r="O37" s="23">
        <v>67.265163999999999</v>
      </c>
      <c r="P37" s="23">
        <v>8.3475549999999998</v>
      </c>
      <c r="Q37" s="23">
        <v>15.977515</v>
      </c>
      <c r="R37" s="23">
        <v>11.168313999999999</v>
      </c>
      <c r="S37" s="23">
        <v>11.551369000000001</v>
      </c>
    </row>
    <row r="38" spans="1:19">
      <c r="B38" s="37" t="s">
        <v>383</v>
      </c>
      <c r="C38" s="23">
        <v>2.2995839999999999</v>
      </c>
      <c r="D38" s="23">
        <v>23.146415999999999</v>
      </c>
      <c r="E38" s="23">
        <v>35.899681999999991</v>
      </c>
      <c r="F38" s="23">
        <v>15.373135000000001</v>
      </c>
      <c r="G38" s="23">
        <v>79.280934999999943</v>
      </c>
      <c r="H38" s="23">
        <v>10.225185</v>
      </c>
      <c r="I38" s="23">
        <v>37.357464999999998</v>
      </c>
      <c r="J38" s="23">
        <v>24.064188000000001</v>
      </c>
      <c r="K38" s="23">
        <v>25.820582999999999</v>
      </c>
      <c r="L38" s="23">
        <v>318.95334399999996</v>
      </c>
      <c r="M38" s="23">
        <v>7.2172019999999995</v>
      </c>
      <c r="N38" s="23">
        <v>55.964519999999993</v>
      </c>
      <c r="O38" s="23">
        <v>66.494309999999999</v>
      </c>
      <c r="P38" s="23">
        <v>8.0715489999999992</v>
      </c>
      <c r="Q38" s="23">
        <v>15.715361999999999</v>
      </c>
      <c r="R38" s="23">
        <v>12.180006000000002</v>
      </c>
      <c r="S38" s="23">
        <v>11.830366000000001</v>
      </c>
    </row>
    <row r="39" spans="1:19">
      <c r="B39" s="37" t="s">
        <v>384</v>
      </c>
      <c r="C39" s="23">
        <v>2.4355990000000007</v>
      </c>
      <c r="D39" s="23">
        <v>26.110032000000004</v>
      </c>
      <c r="E39" s="23">
        <v>35.883400999999999</v>
      </c>
      <c r="F39" s="23">
        <v>17.633687000000002</v>
      </c>
      <c r="G39" s="23">
        <v>89.283593999999994</v>
      </c>
      <c r="H39" s="23">
        <v>12.277025999999999</v>
      </c>
      <c r="I39" s="23">
        <v>43.741612999999994</v>
      </c>
      <c r="J39" s="23">
        <v>23.793510999999995</v>
      </c>
      <c r="K39" s="23">
        <v>44.822932999999999</v>
      </c>
      <c r="L39" s="23">
        <v>323.07976900000006</v>
      </c>
      <c r="M39" s="23">
        <v>7.7492460000000012</v>
      </c>
      <c r="N39" s="23">
        <v>52.541551000000013</v>
      </c>
      <c r="O39" s="23">
        <v>73.037105999999994</v>
      </c>
      <c r="P39" s="23">
        <v>6.2185170000000003</v>
      </c>
      <c r="Q39" s="23">
        <v>18.057386999999999</v>
      </c>
      <c r="R39" s="23">
        <v>15.454779999999998</v>
      </c>
      <c r="S39" s="23">
        <v>12.690785999999999</v>
      </c>
    </row>
    <row r="40" spans="1:19">
      <c r="B40" s="37" t="s">
        <v>385</v>
      </c>
      <c r="C40" s="23">
        <v>1.4489580000000002</v>
      </c>
      <c r="D40" s="23">
        <v>25.673118999999989</v>
      </c>
      <c r="E40" s="23">
        <v>36.283861000000002</v>
      </c>
      <c r="F40" s="23">
        <v>16.444848</v>
      </c>
      <c r="G40" s="23">
        <v>87.367066000000051</v>
      </c>
      <c r="H40" s="23">
        <v>11.174510999999999</v>
      </c>
      <c r="I40" s="23">
        <v>47.592992000000002</v>
      </c>
      <c r="J40" s="23">
        <v>22.56673</v>
      </c>
      <c r="K40" s="23">
        <v>51.578695000000003</v>
      </c>
      <c r="L40" s="23">
        <v>387.46953300000001</v>
      </c>
      <c r="M40" s="23">
        <v>8.5341310000000004</v>
      </c>
      <c r="N40" s="23">
        <v>26.784215999999997</v>
      </c>
      <c r="O40" s="23">
        <v>75.451753000000011</v>
      </c>
      <c r="P40" s="23">
        <v>6.3660509999999997</v>
      </c>
      <c r="Q40" s="23">
        <v>16.551005000000004</v>
      </c>
      <c r="R40" s="23">
        <v>14.537140000000004</v>
      </c>
      <c r="S40" s="23">
        <v>11.700239999999997</v>
      </c>
    </row>
    <row r="41" spans="1:19">
      <c r="B41" s="37" t="s">
        <v>386</v>
      </c>
      <c r="C41" s="23">
        <v>2.1402009999999998</v>
      </c>
      <c r="D41" s="23">
        <v>29.661434999999997</v>
      </c>
      <c r="E41" s="23">
        <v>39.232943000000006</v>
      </c>
      <c r="F41" s="23">
        <v>18.360505</v>
      </c>
      <c r="G41" s="23">
        <v>88.430613999999991</v>
      </c>
      <c r="H41" s="23">
        <v>14.596067999999999</v>
      </c>
      <c r="I41" s="23">
        <v>48.388908999999998</v>
      </c>
      <c r="J41" s="23">
        <v>29.297863</v>
      </c>
      <c r="K41" s="23">
        <v>43.305844999999998</v>
      </c>
      <c r="L41" s="23">
        <v>440.48454100000004</v>
      </c>
      <c r="M41" s="23">
        <v>8.2792499999999993</v>
      </c>
      <c r="N41" s="23">
        <v>37.228746999999998</v>
      </c>
      <c r="O41" s="23">
        <v>77.201546999999991</v>
      </c>
      <c r="P41" s="23">
        <v>8.5269549999999992</v>
      </c>
      <c r="Q41" s="23">
        <v>18.042770000000001</v>
      </c>
      <c r="R41" s="23">
        <v>14.740404999999999</v>
      </c>
      <c r="S41" s="23">
        <v>12.796716000000002</v>
      </c>
    </row>
    <row r="42" spans="1:19">
      <c r="B42" s="37" t="s">
        <v>387</v>
      </c>
      <c r="C42" s="23">
        <v>1.9374829999999998</v>
      </c>
      <c r="D42" s="23">
        <v>28.995393</v>
      </c>
      <c r="E42" s="23">
        <v>34.151879999999998</v>
      </c>
      <c r="F42" s="23">
        <v>17.424340000000001</v>
      </c>
      <c r="G42" s="23">
        <v>91.888598999999971</v>
      </c>
      <c r="H42" s="23">
        <v>13.582757999999998</v>
      </c>
      <c r="I42" s="23">
        <v>59.414670000000001</v>
      </c>
      <c r="J42" s="23">
        <v>26.640978000000011</v>
      </c>
      <c r="K42" s="23">
        <v>54.271904999999997</v>
      </c>
      <c r="L42" s="23">
        <v>393.018934</v>
      </c>
      <c r="M42" s="23">
        <v>7.7048420000000002</v>
      </c>
      <c r="N42" s="23">
        <v>31.448685000000001</v>
      </c>
      <c r="O42" s="23">
        <v>80.039974999999998</v>
      </c>
      <c r="P42" s="23">
        <v>8.1713629999999995</v>
      </c>
      <c r="Q42" s="23">
        <v>19.014315</v>
      </c>
      <c r="R42" s="23">
        <v>16.118518000000002</v>
      </c>
      <c r="S42" s="23">
        <v>13.651480000000001</v>
      </c>
    </row>
    <row r="43" spans="1:19">
      <c r="B43" s="37" t="s">
        <v>388</v>
      </c>
      <c r="C43" s="23">
        <v>1.6788319999999999</v>
      </c>
      <c r="D43" s="23">
        <v>31.355636999999998</v>
      </c>
      <c r="E43" s="23">
        <v>38.467146</v>
      </c>
      <c r="F43" s="23">
        <v>17.776405</v>
      </c>
      <c r="G43" s="23">
        <v>99.319873000000001</v>
      </c>
      <c r="H43" s="23">
        <v>13.729939</v>
      </c>
      <c r="I43" s="23">
        <v>60.268831999999996</v>
      </c>
      <c r="J43" s="23">
        <v>26.877437</v>
      </c>
      <c r="K43" s="23">
        <v>47.206023000000002</v>
      </c>
      <c r="L43" s="23">
        <v>393.09614899999997</v>
      </c>
      <c r="M43" s="23">
        <v>7.6156590000000008</v>
      </c>
      <c r="N43" s="23">
        <v>68.425529999999995</v>
      </c>
      <c r="O43" s="23">
        <v>81.618257999999997</v>
      </c>
      <c r="P43" s="23">
        <v>10.267237</v>
      </c>
      <c r="Q43" s="23">
        <v>18.182532000000002</v>
      </c>
      <c r="R43" s="23">
        <v>15.422318999999998</v>
      </c>
      <c r="S43" s="23">
        <v>13.303838999999998</v>
      </c>
    </row>
    <row r="44" spans="1:19">
      <c r="B44" s="37" t="s">
        <v>389</v>
      </c>
      <c r="C44" s="23">
        <v>1.723471</v>
      </c>
      <c r="D44" s="23">
        <v>30.033209999999997</v>
      </c>
      <c r="E44" s="23">
        <v>31.715230999999992</v>
      </c>
      <c r="F44" s="23">
        <v>15.308011</v>
      </c>
      <c r="G44" s="23">
        <v>80.416558999999992</v>
      </c>
      <c r="H44" s="23">
        <v>13.472429</v>
      </c>
      <c r="I44" s="23">
        <v>54.682582000000004</v>
      </c>
      <c r="J44" s="23">
        <v>26.615182999999995</v>
      </c>
      <c r="K44" s="23">
        <v>44.572131999999996</v>
      </c>
      <c r="L44" s="23">
        <v>411.74675300000001</v>
      </c>
      <c r="M44" s="23">
        <v>6.2510820000000002</v>
      </c>
      <c r="N44" s="23">
        <v>84.654394999999994</v>
      </c>
      <c r="O44" s="23">
        <v>61.635354999999997</v>
      </c>
      <c r="P44" s="23">
        <v>7.113124</v>
      </c>
      <c r="Q44" s="23">
        <v>14.565215999999999</v>
      </c>
      <c r="R44" s="23">
        <v>14.156906999999997</v>
      </c>
      <c r="S44" s="23">
        <v>12.524227000000002</v>
      </c>
    </row>
    <row r="45" spans="1:19">
      <c r="B45" s="37" t="s">
        <v>390</v>
      </c>
      <c r="C45" s="23">
        <v>2.1004579999999997</v>
      </c>
      <c r="D45" s="23">
        <v>31.274291999999996</v>
      </c>
      <c r="E45" s="23">
        <v>32.348930000000003</v>
      </c>
      <c r="F45" s="23">
        <v>14.527052999999999</v>
      </c>
      <c r="G45" s="23">
        <v>91.689797999999954</v>
      </c>
      <c r="H45" s="23">
        <v>11.021680999999999</v>
      </c>
      <c r="I45" s="23">
        <v>51.006312999999999</v>
      </c>
      <c r="J45" s="23">
        <v>18.855628000000003</v>
      </c>
      <c r="K45" s="23">
        <v>46.377281000000004</v>
      </c>
      <c r="L45" s="23">
        <v>276.18773199999998</v>
      </c>
      <c r="M45" s="23">
        <v>6.008229</v>
      </c>
      <c r="N45" s="23">
        <v>84.314323000000002</v>
      </c>
      <c r="O45" s="23">
        <v>72.710535999999991</v>
      </c>
      <c r="P45" s="23">
        <v>9.5278349999999996</v>
      </c>
      <c r="Q45" s="23">
        <v>15.672885000000001</v>
      </c>
      <c r="R45" s="23">
        <v>14.680345000000003</v>
      </c>
      <c r="S45" s="23">
        <v>15.915176000000001</v>
      </c>
    </row>
    <row r="46" spans="1:19">
      <c r="B46" s="37" t="s">
        <v>391</v>
      </c>
      <c r="C46" s="23">
        <v>3.5476790000000005</v>
      </c>
      <c r="D46" s="23">
        <v>36.269233</v>
      </c>
      <c r="E46" s="23">
        <v>43.562455999999983</v>
      </c>
      <c r="F46" s="23">
        <v>17.190671000000002</v>
      </c>
      <c r="G46" s="23">
        <v>119.11300500000002</v>
      </c>
      <c r="H46" s="23">
        <v>13.840320999999999</v>
      </c>
      <c r="I46" s="23">
        <v>50.758383000000002</v>
      </c>
      <c r="J46" s="23">
        <v>25.445475999999992</v>
      </c>
      <c r="K46" s="23">
        <v>35.482432000000003</v>
      </c>
      <c r="L46" s="23">
        <v>192.48304100000001</v>
      </c>
      <c r="M46" s="23">
        <v>8.4475569999999998</v>
      </c>
      <c r="N46" s="23">
        <v>98.008534000000026</v>
      </c>
      <c r="O46" s="23">
        <v>89.757961999999992</v>
      </c>
      <c r="P46" s="23">
        <v>12.993828999999998</v>
      </c>
      <c r="Q46" s="23">
        <v>16.250572999999999</v>
      </c>
      <c r="R46" s="23">
        <v>17.734505000000006</v>
      </c>
      <c r="S46" s="23">
        <v>18.266052999999999</v>
      </c>
    </row>
    <row r="47" spans="1:19">
      <c r="B47" s="37" t="s">
        <v>392</v>
      </c>
      <c r="C47" s="23">
        <v>3.1359159999999999</v>
      </c>
      <c r="D47" s="23">
        <v>32.417933999999995</v>
      </c>
      <c r="E47" s="23">
        <v>40.045754000000002</v>
      </c>
      <c r="F47" s="23">
        <v>17.146687</v>
      </c>
      <c r="G47" s="23">
        <v>111.10930099999996</v>
      </c>
      <c r="H47" s="23">
        <v>13.411808999999998</v>
      </c>
      <c r="I47" s="23">
        <v>56.090044999999996</v>
      </c>
      <c r="J47" s="23">
        <v>21.712446</v>
      </c>
      <c r="K47" s="23">
        <v>40.770509999999994</v>
      </c>
      <c r="L47" s="23">
        <v>227.41027199999999</v>
      </c>
      <c r="M47" s="23">
        <v>9.2293100000000017</v>
      </c>
      <c r="N47" s="23">
        <v>94.143947999999995</v>
      </c>
      <c r="O47" s="23">
        <v>77.751763999999994</v>
      </c>
      <c r="P47" s="23">
        <v>10.293145000000001</v>
      </c>
      <c r="Q47" s="23">
        <v>16.038283000000003</v>
      </c>
      <c r="R47" s="23">
        <v>16.72579</v>
      </c>
      <c r="S47" s="23">
        <v>15.421403999999999</v>
      </c>
    </row>
    <row r="48" spans="1:19">
      <c r="B48" s="37" t="s">
        <v>393</v>
      </c>
      <c r="C48" s="23">
        <v>2.2591480000000006</v>
      </c>
      <c r="D48" s="23">
        <v>29.916359999999997</v>
      </c>
      <c r="E48" s="23">
        <v>30.531839000000002</v>
      </c>
      <c r="F48" s="23">
        <v>14.121538999999999</v>
      </c>
      <c r="G48" s="23">
        <v>81.833753000000002</v>
      </c>
      <c r="H48" s="23">
        <v>14.988659999999999</v>
      </c>
      <c r="I48" s="23">
        <v>37.510159999999999</v>
      </c>
      <c r="J48" s="23">
        <v>20.832144</v>
      </c>
      <c r="K48" s="23">
        <v>50.560277999999997</v>
      </c>
      <c r="L48" s="23">
        <v>323.87859600000002</v>
      </c>
      <c r="M48" s="23">
        <v>5.4337390000000001</v>
      </c>
      <c r="N48" s="23">
        <v>63.252338000000002</v>
      </c>
      <c r="O48" s="23">
        <v>72.653975000000003</v>
      </c>
      <c r="P48" s="23">
        <v>8.5253719999999991</v>
      </c>
      <c r="Q48" s="23">
        <v>12.292438999999998</v>
      </c>
      <c r="R48" s="23">
        <v>15.198642000000005</v>
      </c>
      <c r="S48" s="23">
        <v>11.649996999999999</v>
      </c>
    </row>
    <row r="49" spans="1:19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38"/>
      <c r="Q49" s="38"/>
      <c r="R49" s="38"/>
      <c r="S49" s="38"/>
    </row>
    <row r="50" spans="1:19">
      <c r="A50" s="19">
        <v>2019</v>
      </c>
      <c r="B50" s="37" t="s">
        <v>382</v>
      </c>
      <c r="C50" s="23">
        <v>2.6862209999999997</v>
      </c>
      <c r="D50" s="23">
        <v>27.204304999999998</v>
      </c>
      <c r="E50" s="23">
        <v>36.580228000000005</v>
      </c>
      <c r="F50" s="23">
        <v>14.267483999999996</v>
      </c>
      <c r="G50" s="23">
        <v>78.897865999999993</v>
      </c>
      <c r="H50" s="23">
        <v>13.710256000000001</v>
      </c>
      <c r="I50" s="23">
        <v>51.044429999999998</v>
      </c>
      <c r="J50" s="23">
        <v>26.875103000000003</v>
      </c>
      <c r="K50" s="23">
        <v>34.556594000000004</v>
      </c>
      <c r="L50" s="23">
        <v>292.95836599999996</v>
      </c>
      <c r="M50" s="23">
        <v>7.3158550000000009</v>
      </c>
      <c r="N50" s="23">
        <v>81.215537999999995</v>
      </c>
      <c r="O50" s="23">
        <v>79.300348</v>
      </c>
      <c r="P50" s="23">
        <v>10.158914000000001</v>
      </c>
      <c r="Q50" s="23">
        <v>14.367644</v>
      </c>
      <c r="R50" s="23">
        <v>11.411724999999999</v>
      </c>
      <c r="S50" s="23">
        <v>11.674201</v>
      </c>
    </row>
    <row r="51" spans="1:19">
      <c r="B51" s="37" t="s">
        <v>383</v>
      </c>
      <c r="C51" s="23">
        <v>2.2983890000000002</v>
      </c>
      <c r="D51" s="23">
        <v>25.908811999999994</v>
      </c>
      <c r="E51" s="23">
        <v>35.591919000000004</v>
      </c>
      <c r="F51" s="23">
        <v>16.526506999999999</v>
      </c>
      <c r="G51" s="23">
        <v>84.319344000000001</v>
      </c>
      <c r="H51" s="23">
        <v>13.870483999999999</v>
      </c>
      <c r="I51" s="23">
        <v>51.6633</v>
      </c>
      <c r="J51" s="23">
        <v>24.139372999999999</v>
      </c>
      <c r="K51" s="23">
        <v>39.472559000000004</v>
      </c>
      <c r="L51" s="23">
        <v>215.70245800000001</v>
      </c>
      <c r="M51" s="23">
        <v>6.4744279999999996</v>
      </c>
      <c r="N51" s="23">
        <v>85.930518000000006</v>
      </c>
      <c r="O51" s="23">
        <v>80.046025</v>
      </c>
      <c r="P51" s="23">
        <v>9.9648520000000005</v>
      </c>
      <c r="Q51" s="23">
        <v>15.800073000000001</v>
      </c>
      <c r="R51" s="23">
        <v>12.686885999999999</v>
      </c>
      <c r="S51" s="23">
        <v>14.325872999999998</v>
      </c>
    </row>
    <row r="52" spans="1:19">
      <c r="B52" s="37" t="s">
        <v>384</v>
      </c>
      <c r="C52" s="23">
        <v>2.7211979999999993</v>
      </c>
      <c r="D52" s="23">
        <v>26.168965999999998</v>
      </c>
      <c r="E52" s="23">
        <v>34.867302000000002</v>
      </c>
      <c r="F52" s="23">
        <v>20.391451000000004</v>
      </c>
      <c r="G52" s="23">
        <v>87.81967700000007</v>
      </c>
      <c r="H52" s="23">
        <v>13.680468000000001</v>
      </c>
      <c r="I52" s="23">
        <v>54.533844999999999</v>
      </c>
      <c r="J52" s="23">
        <v>28.963211000000005</v>
      </c>
      <c r="K52" s="23">
        <v>45.766896000000003</v>
      </c>
      <c r="L52" s="23">
        <v>261.81915400000003</v>
      </c>
      <c r="M52" s="23">
        <v>7.8271149999999992</v>
      </c>
      <c r="N52" s="23">
        <v>95.506023999999996</v>
      </c>
      <c r="O52" s="23">
        <v>78.821219000000013</v>
      </c>
      <c r="P52" s="23">
        <v>9.0417440000000013</v>
      </c>
      <c r="Q52" s="23">
        <v>19.077737000000003</v>
      </c>
      <c r="R52" s="23">
        <v>15.022556000000005</v>
      </c>
      <c r="S52" s="23">
        <v>12.840632000000003</v>
      </c>
    </row>
    <row r="53" spans="1:19">
      <c r="B53" s="37" t="s">
        <v>385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</row>
    <row r="54" spans="1:19">
      <c r="B54" s="37" t="s">
        <v>386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</row>
    <row r="55" spans="1:19">
      <c r="B55" s="37" t="s">
        <v>387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</row>
    <row r="56" spans="1:19">
      <c r="B56" s="37" t="s">
        <v>388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</row>
    <row r="57" spans="1:19">
      <c r="B57" s="37" t="s">
        <v>389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</row>
    <row r="58" spans="1:19">
      <c r="B58" s="37" t="s">
        <v>390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</row>
    <row r="59" spans="1:19">
      <c r="B59" s="37" t="s">
        <v>391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</row>
    <row r="60" spans="1:19">
      <c r="B60" s="37" t="s">
        <v>392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</row>
    <row r="61" spans="1:19">
      <c r="B61" s="37" t="s">
        <v>393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</row>
    <row r="62" spans="1:19"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</row>
    <row r="63" spans="1:19"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</row>
    <row r="64" spans="1:19"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</row>
    <row r="65" spans="1:19" ht="18" customHeight="1" thickBot="1">
      <c r="A65" s="205" t="s">
        <v>399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</row>
    <row r="66" spans="1:19" s="22" customFormat="1" ht="23.25" customHeight="1" thickBot="1">
      <c r="A66" s="117" t="s">
        <v>163</v>
      </c>
      <c r="B66" s="117" t="s">
        <v>164</v>
      </c>
      <c r="C66" s="119" t="s">
        <v>255</v>
      </c>
      <c r="D66" s="119" t="s">
        <v>256</v>
      </c>
      <c r="E66" s="119" t="s">
        <v>257</v>
      </c>
      <c r="F66" s="119" t="s">
        <v>258</v>
      </c>
      <c r="G66" s="119" t="s">
        <v>259</v>
      </c>
      <c r="H66" s="119" t="s">
        <v>260</v>
      </c>
      <c r="I66" s="119" t="s">
        <v>197</v>
      </c>
      <c r="J66" s="119" t="s">
        <v>198</v>
      </c>
      <c r="K66" s="119" t="s">
        <v>261</v>
      </c>
      <c r="L66" s="119" t="s">
        <v>262</v>
      </c>
      <c r="M66" s="119" t="s">
        <v>263</v>
      </c>
      <c r="N66" s="119" t="s">
        <v>264</v>
      </c>
      <c r="O66" s="119" t="s">
        <v>265</v>
      </c>
      <c r="P66" s="119" t="s">
        <v>266</v>
      </c>
      <c r="Q66" s="119" t="s">
        <v>267</v>
      </c>
      <c r="R66" s="119" t="s">
        <v>268</v>
      </c>
      <c r="S66" s="119" t="s">
        <v>199</v>
      </c>
    </row>
    <row r="67" spans="1:19" ht="11.25" customHeight="1" thickBot="1">
      <c r="A67" s="118"/>
      <c r="B67" s="118"/>
      <c r="C67" s="202" t="s">
        <v>310</v>
      </c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3"/>
      <c r="O67" s="203"/>
      <c r="P67" s="203"/>
      <c r="Q67" s="203"/>
      <c r="R67" s="203"/>
      <c r="S67" s="204"/>
    </row>
    <row r="68" spans="1:19">
      <c r="A68" s="19">
        <v>2018</v>
      </c>
      <c r="B68" s="37" t="s">
        <v>382</v>
      </c>
      <c r="C68" s="23">
        <v>8.2581410000000002</v>
      </c>
      <c r="D68" s="23">
        <v>0.39708200000000005</v>
      </c>
      <c r="E68" s="23">
        <v>0.48403099999999999</v>
      </c>
      <c r="F68" s="23">
        <v>27.105020000000003</v>
      </c>
      <c r="G68" s="23">
        <v>253.69306300000002</v>
      </c>
      <c r="H68" s="23">
        <v>102.03238599999999</v>
      </c>
      <c r="I68" s="23">
        <v>10.666070000000001</v>
      </c>
      <c r="J68" s="23">
        <v>12.880920999999997</v>
      </c>
      <c r="K68" s="23">
        <v>0.43387600000000004</v>
      </c>
      <c r="L68" s="23">
        <v>50.51256699999999</v>
      </c>
      <c r="M68" s="23">
        <v>80.848597999999981</v>
      </c>
      <c r="N68" s="23">
        <v>2.9453E-2</v>
      </c>
      <c r="O68" s="23">
        <v>49.186244000000002</v>
      </c>
      <c r="P68" s="23">
        <v>155.85973100000001</v>
      </c>
      <c r="Q68" s="23">
        <v>3.9922710000000006</v>
      </c>
      <c r="R68" s="23">
        <v>2.5789999999999997E-3</v>
      </c>
      <c r="S68" s="23">
        <v>5.8310709999999997</v>
      </c>
    </row>
    <row r="69" spans="1:19">
      <c r="B69" s="37" t="s">
        <v>383</v>
      </c>
      <c r="C69" s="23">
        <v>7.3925629999999991</v>
      </c>
      <c r="D69" s="23">
        <v>0.40388000000000002</v>
      </c>
      <c r="E69" s="23">
        <v>0.51650499999999999</v>
      </c>
      <c r="F69" s="23">
        <v>26.977253999999995</v>
      </c>
      <c r="G69" s="23">
        <v>251.71501000000004</v>
      </c>
      <c r="H69" s="23">
        <v>100.66616000000002</v>
      </c>
      <c r="I69" s="23">
        <v>9.3913079999999987</v>
      </c>
      <c r="J69" s="23">
        <v>10.633456000000001</v>
      </c>
      <c r="K69" s="23">
        <v>0.55971099999999996</v>
      </c>
      <c r="L69" s="23">
        <v>47.506712999999998</v>
      </c>
      <c r="M69" s="23">
        <v>87.573060999999996</v>
      </c>
      <c r="N69" s="23">
        <v>3.8566000000000003E-2</v>
      </c>
      <c r="O69" s="23">
        <v>42.770407999999996</v>
      </c>
      <c r="P69" s="23">
        <v>151.672042</v>
      </c>
      <c r="Q69" s="23">
        <v>3.6066279999999988</v>
      </c>
      <c r="R69" s="23">
        <v>2.1540000000000001E-3</v>
      </c>
      <c r="S69" s="23">
        <v>5.9600089999999994</v>
      </c>
    </row>
    <row r="70" spans="1:19">
      <c r="B70" s="37" t="s">
        <v>384</v>
      </c>
      <c r="C70" s="23">
        <v>7.4963360000000012</v>
      </c>
      <c r="D70" s="23">
        <v>0.46184199999999997</v>
      </c>
      <c r="E70" s="23">
        <v>0.61912200000000017</v>
      </c>
      <c r="F70" s="23">
        <v>30.137656000000003</v>
      </c>
      <c r="G70" s="23">
        <v>266.31197300000002</v>
      </c>
      <c r="H70" s="23">
        <v>109.91562399999998</v>
      </c>
      <c r="I70" s="23">
        <v>10.881601</v>
      </c>
      <c r="J70" s="23">
        <v>11.651880999999999</v>
      </c>
      <c r="K70" s="23">
        <v>1.2969329999999999</v>
      </c>
      <c r="L70" s="23">
        <v>56.248068000000004</v>
      </c>
      <c r="M70" s="23">
        <v>98.654820999999984</v>
      </c>
      <c r="N70" s="23">
        <v>2.2429999999999999E-2</v>
      </c>
      <c r="O70" s="23">
        <v>44.758865999999998</v>
      </c>
      <c r="P70" s="23">
        <v>167.25123499999998</v>
      </c>
      <c r="Q70" s="23">
        <v>4.385408</v>
      </c>
      <c r="R70" s="23">
        <v>9.5519999999999997E-3</v>
      </c>
      <c r="S70" s="23">
        <v>5.7650480000000002</v>
      </c>
    </row>
    <row r="71" spans="1:19">
      <c r="B71" s="37" t="s">
        <v>385</v>
      </c>
      <c r="C71" s="23">
        <v>7.0085759999999997</v>
      </c>
      <c r="D71" s="23">
        <v>0.31652600000000003</v>
      </c>
      <c r="E71" s="23">
        <v>0.58380299999999996</v>
      </c>
      <c r="F71" s="23">
        <v>34.948357000000001</v>
      </c>
      <c r="G71" s="23">
        <v>258.25224600000001</v>
      </c>
      <c r="H71" s="23">
        <v>104.62224699999999</v>
      </c>
      <c r="I71" s="23">
        <v>10.568837</v>
      </c>
      <c r="J71" s="23">
        <v>11.730619000000004</v>
      </c>
      <c r="K71" s="23">
        <v>1.255217</v>
      </c>
      <c r="L71" s="23">
        <v>52.898509000000004</v>
      </c>
      <c r="M71" s="23">
        <v>90.266894999999977</v>
      </c>
      <c r="N71" s="23">
        <v>6.3098999999999988E-2</v>
      </c>
      <c r="O71" s="23">
        <v>56.309527000000003</v>
      </c>
      <c r="P71" s="23">
        <v>157.25589000000002</v>
      </c>
      <c r="Q71" s="23">
        <v>3.7845549999999992</v>
      </c>
      <c r="R71" s="23">
        <v>9.2540000000000018E-3</v>
      </c>
      <c r="S71" s="23">
        <v>7.3898570000000001</v>
      </c>
    </row>
    <row r="72" spans="1:19">
      <c r="B72" s="37" t="s">
        <v>386</v>
      </c>
      <c r="C72" s="23">
        <v>8.3442619999999987</v>
      </c>
      <c r="D72" s="23">
        <v>0.57455400000000001</v>
      </c>
      <c r="E72" s="23">
        <v>0.422344</v>
      </c>
      <c r="F72" s="23">
        <v>31.479063000000011</v>
      </c>
      <c r="G72" s="23">
        <v>266.79701799999998</v>
      </c>
      <c r="H72" s="23">
        <v>102.56678199999999</v>
      </c>
      <c r="I72" s="23">
        <v>11.363076</v>
      </c>
      <c r="J72" s="23">
        <v>12.917992000000003</v>
      </c>
      <c r="K72" s="23">
        <v>1.286762</v>
      </c>
      <c r="L72" s="23">
        <v>59.923520000000003</v>
      </c>
      <c r="M72" s="23">
        <v>102.927899</v>
      </c>
      <c r="N72" s="23">
        <v>2.4900000000000002E-2</v>
      </c>
      <c r="O72" s="23">
        <v>46.434379999999997</v>
      </c>
      <c r="P72" s="23">
        <v>176.75640500000006</v>
      </c>
      <c r="Q72" s="23">
        <v>5.4664039999999998</v>
      </c>
      <c r="R72" s="23">
        <v>3.0433999999999999E-2</v>
      </c>
      <c r="S72" s="23">
        <v>7.4364720000000002</v>
      </c>
    </row>
    <row r="73" spans="1:19">
      <c r="B73" s="37" t="s">
        <v>387</v>
      </c>
      <c r="C73" s="23">
        <v>6.66465</v>
      </c>
      <c r="D73" s="23">
        <v>0.439502</v>
      </c>
      <c r="E73" s="23">
        <v>0.49344999999999994</v>
      </c>
      <c r="F73" s="23">
        <v>38.687415999999999</v>
      </c>
      <c r="G73" s="23">
        <v>257.29433800000004</v>
      </c>
      <c r="H73" s="23">
        <v>106.96090900000002</v>
      </c>
      <c r="I73" s="23">
        <v>11.868157</v>
      </c>
      <c r="J73" s="23">
        <v>11.784719999999998</v>
      </c>
      <c r="K73" s="23">
        <v>1.2770090000000001</v>
      </c>
      <c r="L73" s="23">
        <v>56.884716000000012</v>
      </c>
      <c r="M73" s="23">
        <v>95.636632000000006</v>
      </c>
      <c r="N73" s="23">
        <v>2.2365000000000003E-2</v>
      </c>
      <c r="O73" s="23">
        <v>57.103539999999995</v>
      </c>
      <c r="P73" s="23">
        <v>170.60450900000001</v>
      </c>
      <c r="Q73" s="23">
        <v>3.5218500000000001</v>
      </c>
      <c r="R73" s="23">
        <v>4.2722999999999997E-2</v>
      </c>
      <c r="S73" s="23">
        <v>7.6602870000000003</v>
      </c>
    </row>
    <row r="74" spans="1:19">
      <c r="B74" s="37" t="s">
        <v>388</v>
      </c>
      <c r="C74" s="23">
        <v>8.4102200000000007</v>
      </c>
      <c r="D74" s="23">
        <v>0.45382100000000003</v>
      </c>
      <c r="E74" s="23">
        <v>0.57521599999999995</v>
      </c>
      <c r="F74" s="23">
        <v>29.977688000000001</v>
      </c>
      <c r="G74" s="23">
        <v>267.29174799999998</v>
      </c>
      <c r="H74" s="23">
        <v>106.653988</v>
      </c>
      <c r="I74" s="23">
        <v>10.794715</v>
      </c>
      <c r="J74" s="23">
        <v>14.018604</v>
      </c>
      <c r="K74" s="23">
        <v>1.340295</v>
      </c>
      <c r="L74" s="23">
        <v>63.188400999999999</v>
      </c>
      <c r="M74" s="23">
        <v>118.15295399999999</v>
      </c>
      <c r="N74" s="23">
        <v>3.8790999999999999E-2</v>
      </c>
      <c r="O74" s="23">
        <v>61.400390000000002</v>
      </c>
      <c r="P74" s="23">
        <v>167.365846</v>
      </c>
      <c r="Q74" s="23">
        <v>3.244192</v>
      </c>
      <c r="R74" s="23">
        <v>1.9353000000000002E-2</v>
      </c>
      <c r="S74" s="23">
        <v>6.8107569999999988</v>
      </c>
    </row>
    <row r="75" spans="1:19">
      <c r="B75" s="37" t="s">
        <v>389</v>
      </c>
      <c r="C75" s="23">
        <v>5.6810570000000009</v>
      </c>
      <c r="D75" s="23">
        <v>0.34960899999999995</v>
      </c>
      <c r="E75" s="23">
        <v>0.88654999999999995</v>
      </c>
      <c r="F75" s="23">
        <v>24.258734999999994</v>
      </c>
      <c r="G75" s="23">
        <v>207.37663700000004</v>
      </c>
      <c r="H75" s="23">
        <v>92.409034999999989</v>
      </c>
      <c r="I75" s="23">
        <v>4.5867260000000005</v>
      </c>
      <c r="J75" s="23">
        <v>11.475994999999999</v>
      </c>
      <c r="K75" s="23">
        <v>0.40911799999999998</v>
      </c>
      <c r="L75" s="23">
        <v>38.658748999999986</v>
      </c>
      <c r="M75" s="23">
        <v>54.043367000000011</v>
      </c>
      <c r="N75" s="23">
        <v>5.8218000000000006E-2</v>
      </c>
      <c r="O75" s="23">
        <v>62.834472999999996</v>
      </c>
      <c r="P75" s="23">
        <v>168.70068000000001</v>
      </c>
      <c r="Q75" s="23">
        <v>6.1183890000000014</v>
      </c>
      <c r="R75" s="23">
        <v>7.0189999999999992E-3</v>
      </c>
      <c r="S75" s="23">
        <v>3.3321529999999999</v>
      </c>
    </row>
    <row r="76" spans="1:19">
      <c r="B76" s="37" t="s">
        <v>390</v>
      </c>
      <c r="C76" s="23">
        <v>6.9363919999999997</v>
      </c>
      <c r="D76" s="23">
        <v>0.35529900000000003</v>
      </c>
      <c r="E76" s="23">
        <v>0.5848810000000001</v>
      </c>
      <c r="F76" s="23">
        <v>31.284481999999997</v>
      </c>
      <c r="G76" s="23">
        <v>250.18073200000003</v>
      </c>
      <c r="H76" s="23">
        <v>108.79503299999999</v>
      </c>
      <c r="I76" s="23">
        <v>7.8180580000000006</v>
      </c>
      <c r="J76" s="23">
        <v>12.338229</v>
      </c>
      <c r="K76" s="23">
        <v>0.42029699999999998</v>
      </c>
      <c r="L76" s="23">
        <v>51.413625000000003</v>
      </c>
      <c r="M76" s="23">
        <v>78.379390999999998</v>
      </c>
      <c r="N76" s="23">
        <v>2.3025E-2</v>
      </c>
      <c r="O76" s="23">
        <v>58.564449000000003</v>
      </c>
      <c r="P76" s="23">
        <v>160.86588200000003</v>
      </c>
      <c r="Q76" s="23">
        <v>8.5452669999999973</v>
      </c>
      <c r="R76" s="23">
        <v>1.6878999999999998E-2</v>
      </c>
      <c r="S76" s="23">
        <v>4.3814460000000004</v>
      </c>
    </row>
    <row r="77" spans="1:19">
      <c r="B77" s="37" t="s">
        <v>391</v>
      </c>
      <c r="C77" s="23">
        <v>8.168429999999999</v>
      </c>
      <c r="D77" s="23">
        <v>0.46132000000000001</v>
      </c>
      <c r="E77" s="23">
        <v>0.59574299999999991</v>
      </c>
      <c r="F77" s="23">
        <v>35.601953999999999</v>
      </c>
      <c r="G77" s="23">
        <v>268.27144899999996</v>
      </c>
      <c r="H77" s="23">
        <v>120.16362100000002</v>
      </c>
      <c r="I77" s="23">
        <v>11.484591999999999</v>
      </c>
      <c r="J77" s="23">
        <v>15.208956999999998</v>
      </c>
      <c r="K77" s="23">
        <v>0.392704</v>
      </c>
      <c r="L77" s="23">
        <v>61.668849000000009</v>
      </c>
      <c r="M77" s="23">
        <v>101.006359</v>
      </c>
      <c r="N77" s="23">
        <v>6.6275000000000001E-2</v>
      </c>
      <c r="O77" s="23">
        <v>61.119859000000005</v>
      </c>
      <c r="P77" s="23">
        <v>162.58427500000005</v>
      </c>
      <c r="Q77" s="23">
        <v>4.4254840000000009</v>
      </c>
      <c r="R77" s="23">
        <v>2.7221000000000002E-2</v>
      </c>
      <c r="S77" s="23">
        <v>5.0072459999999994</v>
      </c>
    </row>
    <row r="78" spans="1:19">
      <c r="B78" s="37" t="s">
        <v>392</v>
      </c>
      <c r="C78" s="23">
        <v>7.8300729999999987</v>
      </c>
      <c r="D78" s="23">
        <v>0.47274099999999997</v>
      </c>
      <c r="E78" s="23">
        <v>0.67862900000000004</v>
      </c>
      <c r="F78" s="23">
        <v>33.369591</v>
      </c>
      <c r="G78" s="23">
        <v>265.85204299999998</v>
      </c>
      <c r="H78" s="23">
        <v>112.301039</v>
      </c>
      <c r="I78" s="23">
        <v>10.542305000000001</v>
      </c>
      <c r="J78" s="23">
        <v>15.669351000000001</v>
      </c>
      <c r="K78" s="23">
        <v>0.49260900000000002</v>
      </c>
      <c r="L78" s="23">
        <v>60.955011000000006</v>
      </c>
      <c r="M78" s="23">
        <v>89.723640000000017</v>
      </c>
      <c r="N78" s="23">
        <v>7.0731000000000002E-2</v>
      </c>
      <c r="O78" s="23">
        <v>64.615565000000004</v>
      </c>
      <c r="P78" s="23">
        <v>165.983507</v>
      </c>
      <c r="Q78" s="23">
        <v>4.729760999999999</v>
      </c>
      <c r="R78" s="23">
        <v>5.8659999999999997E-3</v>
      </c>
      <c r="S78" s="23">
        <v>3.6334759999999999</v>
      </c>
    </row>
    <row r="79" spans="1:19">
      <c r="B79" s="37" t="s">
        <v>393</v>
      </c>
      <c r="C79" s="23">
        <v>5.7622159999999996</v>
      </c>
      <c r="D79" s="23">
        <v>0.47143399999999996</v>
      </c>
      <c r="E79" s="23">
        <v>0.45245099999999994</v>
      </c>
      <c r="F79" s="23">
        <v>26.944517000000001</v>
      </c>
      <c r="G79" s="23">
        <v>198.529506</v>
      </c>
      <c r="H79" s="23">
        <v>65.200561000000022</v>
      </c>
      <c r="I79" s="23">
        <v>7.71495</v>
      </c>
      <c r="J79" s="23">
        <v>14.783111</v>
      </c>
      <c r="K79" s="23">
        <v>0.57996500000000006</v>
      </c>
      <c r="L79" s="23">
        <v>50.227004000000008</v>
      </c>
      <c r="M79" s="23">
        <v>69.357064000000008</v>
      </c>
      <c r="N79" s="23">
        <v>4.0726999999999999E-2</v>
      </c>
      <c r="O79" s="23">
        <v>56.578967000000006</v>
      </c>
      <c r="P79" s="23">
        <v>156.73785300000003</v>
      </c>
      <c r="Q79" s="23">
        <v>3.2330970000000008</v>
      </c>
      <c r="R79" s="23">
        <v>1.6032999999999999E-2</v>
      </c>
      <c r="S79" s="23">
        <v>3.7125529999999998</v>
      </c>
    </row>
    <row r="80" spans="1:19"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38"/>
      <c r="Q80" s="38"/>
      <c r="R80" s="38"/>
      <c r="S80" s="38"/>
    </row>
    <row r="81" spans="1:19">
      <c r="A81" s="19">
        <v>2019</v>
      </c>
      <c r="B81" s="37" t="s">
        <v>382</v>
      </c>
      <c r="C81" s="23">
        <v>7.9442600000000008</v>
      </c>
      <c r="D81" s="23">
        <v>0.52308299999999996</v>
      </c>
      <c r="E81" s="23">
        <v>0.7705169999999999</v>
      </c>
      <c r="F81" s="23">
        <v>29.981417</v>
      </c>
      <c r="G81" s="23">
        <v>244.961994</v>
      </c>
      <c r="H81" s="23">
        <v>95.800779000000006</v>
      </c>
      <c r="I81" s="23">
        <v>7.8824629999999996</v>
      </c>
      <c r="J81" s="23">
        <v>13.790659999999999</v>
      </c>
      <c r="K81" s="23">
        <v>0.72421399999999991</v>
      </c>
      <c r="L81" s="23">
        <v>53.450917999999994</v>
      </c>
      <c r="M81" s="23">
        <v>86.830746000000005</v>
      </c>
      <c r="N81" s="23">
        <v>2.2742000000000002E-2</v>
      </c>
      <c r="O81" s="23">
        <v>66.936762999999999</v>
      </c>
      <c r="P81" s="23">
        <v>172.34330200000008</v>
      </c>
      <c r="Q81" s="23">
        <v>4.0361610000000017</v>
      </c>
      <c r="R81" s="23">
        <v>2.3519999999999999E-3</v>
      </c>
      <c r="S81" s="23">
        <v>4.9212400000000001</v>
      </c>
    </row>
    <row r="82" spans="1:19">
      <c r="B82" s="37" t="s">
        <v>383</v>
      </c>
      <c r="C82" s="23">
        <v>7.642074</v>
      </c>
      <c r="D82" s="23">
        <v>0.42881400000000003</v>
      </c>
      <c r="E82" s="23">
        <v>0.48610799999999998</v>
      </c>
      <c r="F82" s="23">
        <v>31.056656000000004</v>
      </c>
      <c r="G82" s="23">
        <v>242.12566400000003</v>
      </c>
      <c r="H82" s="23">
        <v>99.774516000000006</v>
      </c>
      <c r="I82" s="23">
        <v>7.2633260000000011</v>
      </c>
      <c r="J82" s="23">
        <v>13.338930000000001</v>
      </c>
      <c r="K82" s="23">
        <v>0.85787200000000008</v>
      </c>
      <c r="L82" s="23">
        <v>54.862515000000002</v>
      </c>
      <c r="M82" s="23">
        <v>89.15729300000001</v>
      </c>
      <c r="N82" s="23">
        <v>2.742E-2</v>
      </c>
      <c r="O82" s="23">
        <v>49.21038999999999</v>
      </c>
      <c r="P82" s="23">
        <v>155.77577700000003</v>
      </c>
      <c r="Q82" s="23">
        <v>6.0618670000000012</v>
      </c>
      <c r="R82" s="23">
        <v>3.6288000000000001E-2</v>
      </c>
      <c r="S82" s="23">
        <v>4.9603350000000006</v>
      </c>
    </row>
    <row r="83" spans="1:19">
      <c r="B83" s="37" t="s">
        <v>384</v>
      </c>
      <c r="C83" s="23">
        <v>8.004804</v>
      </c>
      <c r="D83" s="23">
        <v>0.47911700000000002</v>
      </c>
      <c r="E83" s="23">
        <v>1.0122099999999998</v>
      </c>
      <c r="F83" s="23">
        <v>36.927521000000006</v>
      </c>
      <c r="G83" s="23">
        <v>262.57835699999998</v>
      </c>
      <c r="H83" s="23">
        <v>107.691592</v>
      </c>
      <c r="I83" s="23">
        <v>9.3592380000000013</v>
      </c>
      <c r="J83" s="23">
        <v>14.732080000000002</v>
      </c>
      <c r="K83" s="23">
        <v>1.122315</v>
      </c>
      <c r="L83" s="23">
        <v>61.456283999999989</v>
      </c>
      <c r="M83" s="23">
        <v>95.903072000000009</v>
      </c>
      <c r="N83" s="23">
        <v>2.7486E-2</v>
      </c>
      <c r="O83" s="23">
        <v>57.419381000000001</v>
      </c>
      <c r="P83" s="23">
        <v>172.62469299999995</v>
      </c>
      <c r="Q83" s="23">
        <v>3.0994849999999996</v>
      </c>
      <c r="R83" s="23">
        <v>3.5079999999999998E-3</v>
      </c>
      <c r="S83" s="23">
        <v>5.201141999999999</v>
      </c>
    </row>
    <row r="84" spans="1:19">
      <c r="B84" s="37" t="s">
        <v>385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</row>
    <row r="85" spans="1:19">
      <c r="B85" s="37" t="s">
        <v>386</v>
      </c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</row>
    <row r="86" spans="1:19">
      <c r="B86" s="37" t="s">
        <v>387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</row>
    <row r="87" spans="1:19">
      <c r="B87" s="37" t="s">
        <v>388</v>
      </c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</row>
    <row r="88" spans="1:19">
      <c r="B88" s="37" t="s">
        <v>389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</row>
    <row r="89" spans="1:19">
      <c r="B89" s="37" t="s">
        <v>390</v>
      </c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</row>
    <row r="90" spans="1:19">
      <c r="B90" s="37" t="s">
        <v>391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</row>
    <row r="91" spans="1:19">
      <c r="B91" s="37" t="s">
        <v>392</v>
      </c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</row>
    <row r="92" spans="1:19">
      <c r="B92" s="37" t="s">
        <v>393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</row>
    <row r="93" spans="1:19"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</row>
    <row r="94" spans="1:19"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</row>
    <row r="95" spans="1:19"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</row>
    <row r="96" spans="1:19" ht="18" customHeight="1" thickBot="1">
      <c r="A96" s="205" t="s">
        <v>399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</row>
    <row r="97" spans="1:19" s="22" customFormat="1" ht="23.25" customHeight="1" thickBot="1">
      <c r="A97" s="117" t="s">
        <v>163</v>
      </c>
      <c r="B97" s="117" t="s">
        <v>164</v>
      </c>
      <c r="C97" s="119" t="s">
        <v>218</v>
      </c>
      <c r="D97" s="119" t="s">
        <v>200</v>
      </c>
      <c r="E97" s="119" t="s">
        <v>269</v>
      </c>
      <c r="F97" s="119" t="s">
        <v>270</v>
      </c>
      <c r="G97" s="119" t="s">
        <v>271</v>
      </c>
      <c r="H97" s="119" t="s">
        <v>272</v>
      </c>
      <c r="I97" s="119" t="s">
        <v>273</v>
      </c>
      <c r="J97" s="119" t="s">
        <v>274</v>
      </c>
      <c r="K97" s="119" t="s">
        <v>275</v>
      </c>
      <c r="L97" s="119" t="s">
        <v>201</v>
      </c>
      <c r="M97" s="119" t="s">
        <v>202</v>
      </c>
      <c r="N97" s="119" t="s">
        <v>203</v>
      </c>
      <c r="O97" s="119" t="s">
        <v>276</v>
      </c>
      <c r="P97" s="119" t="s">
        <v>277</v>
      </c>
      <c r="Q97" s="119" t="s">
        <v>278</v>
      </c>
      <c r="R97" s="119" t="s">
        <v>279</v>
      </c>
      <c r="S97" s="119" t="s">
        <v>280</v>
      </c>
    </row>
    <row r="98" spans="1:19" ht="11.25" customHeight="1" thickBot="1">
      <c r="A98" s="118"/>
      <c r="B98" s="118"/>
      <c r="C98" s="202" t="s">
        <v>310</v>
      </c>
      <c r="D98" s="203"/>
      <c r="E98" s="203"/>
      <c r="F98" s="203"/>
      <c r="G98" s="203"/>
      <c r="H98" s="203"/>
      <c r="I98" s="203"/>
      <c r="J98" s="203"/>
      <c r="K98" s="203"/>
      <c r="L98" s="203"/>
      <c r="M98" s="203"/>
      <c r="N98" s="203"/>
      <c r="O98" s="203"/>
      <c r="P98" s="203"/>
      <c r="Q98" s="203"/>
      <c r="R98" s="203"/>
      <c r="S98" s="204"/>
    </row>
    <row r="99" spans="1:19">
      <c r="A99" s="19">
        <v>2018</v>
      </c>
      <c r="B99" s="37" t="s">
        <v>382</v>
      </c>
      <c r="C99" s="23">
        <v>14.122246999999998</v>
      </c>
      <c r="D99" s="23">
        <v>0.63114000000000003</v>
      </c>
      <c r="E99" s="23">
        <v>7.8367969999999998</v>
      </c>
      <c r="F99" s="23">
        <v>20.82156899999999</v>
      </c>
      <c r="G99" s="23">
        <v>18.329293999999997</v>
      </c>
      <c r="H99" s="23">
        <v>6.8962010000000005</v>
      </c>
      <c r="I99" s="23">
        <v>9.1756180000000001</v>
      </c>
      <c r="J99" s="23">
        <v>24.343322000000001</v>
      </c>
      <c r="K99" s="23">
        <v>10.311537</v>
      </c>
      <c r="L99" s="23">
        <v>181.801039</v>
      </c>
      <c r="M99" s="23">
        <v>86.405671999999996</v>
      </c>
      <c r="N99" s="23">
        <v>50.728565000000003</v>
      </c>
      <c r="O99" s="23">
        <v>189.05958899999996</v>
      </c>
      <c r="P99" s="23">
        <v>3.4194460000000002</v>
      </c>
      <c r="Q99" s="23">
        <v>0.44518099999999999</v>
      </c>
      <c r="R99" s="23">
        <v>0.48494999999999999</v>
      </c>
      <c r="S99" s="23">
        <v>39.297335000000004</v>
      </c>
    </row>
    <row r="100" spans="1:19">
      <c r="B100" s="37" t="s">
        <v>383</v>
      </c>
      <c r="C100" s="23">
        <v>14.763510999999999</v>
      </c>
      <c r="D100" s="23">
        <v>0.88258099999999995</v>
      </c>
      <c r="E100" s="23">
        <v>7.7484910000000022</v>
      </c>
      <c r="F100" s="23">
        <v>21.990892000000002</v>
      </c>
      <c r="G100" s="23">
        <v>20.884520000000002</v>
      </c>
      <c r="H100" s="23">
        <v>6.0492740000000005</v>
      </c>
      <c r="I100" s="23">
        <v>8.8634800000000009</v>
      </c>
      <c r="J100" s="23">
        <v>24.123982999999999</v>
      </c>
      <c r="K100" s="23">
        <v>10.907404000000001</v>
      </c>
      <c r="L100" s="23">
        <v>175.88090400000002</v>
      </c>
      <c r="M100" s="23">
        <v>85.287283000000002</v>
      </c>
      <c r="N100" s="23">
        <v>49.578754000000004</v>
      </c>
      <c r="O100" s="23">
        <v>174.70062400000003</v>
      </c>
      <c r="P100" s="23">
        <v>4.0036189999999996</v>
      </c>
      <c r="Q100" s="23">
        <v>0.45206200000000002</v>
      </c>
      <c r="R100" s="23">
        <v>0.25196299999999999</v>
      </c>
      <c r="S100" s="23">
        <v>40.994512999999998</v>
      </c>
    </row>
    <row r="101" spans="1:19">
      <c r="B101" s="37" t="s">
        <v>384</v>
      </c>
      <c r="C101" s="23">
        <v>15.926428000000001</v>
      </c>
      <c r="D101" s="23">
        <v>1.1008499999999999</v>
      </c>
      <c r="E101" s="23">
        <v>8.0531119999999987</v>
      </c>
      <c r="F101" s="23">
        <v>26.097670000000001</v>
      </c>
      <c r="G101" s="23">
        <v>28.088117000000004</v>
      </c>
      <c r="H101" s="23">
        <v>7.040438</v>
      </c>
      <c r="I101" s="23">
        <v>10.370401000000001</v>
      </c>
      <c r="J101" s="23">
        <v>27.318680999999994</v>
      </c>
      <c r="K101" s="23">
        <v>15.21987</v>
      </c>
      <c r="L101" s="23">
        <v>203.88385699999998</v>
      </c>
      <c r="M101" s="23">
        <v>91.524799000000002</v>
      </c>
      <c r="N101" s="23">
        <v>51.900448999999995</v>
      </c>
      <c r="O101" s="23">
        <v>161.14051899999998</v>
      </c>
      <c r="P101" s="23">
        <v>4.8238450000000004</v>
      </c>
      <c r="Q101" s="23">
        <v>0.75491999999999992</v>
      </c>
      <c r="R101" s="23">
        <v>0.32760799999999995</v>
      </c>
      <c r="S101" s="23">
        <v>49.737215000000006</v>
      </c>
    </row>
    <row r="102" spans="1:19">
      <c r="B102" s="37" t="s">
        <v>385</v>
      </c>
      <c r="C102" s="23">
        <v>14.701586999999998</v>
      </c>
      <c r="D102" s="23">
        <v>0.48644999999999994</v>
      </c>
      <c r="E102" s="23">
        <v>6.7236089999999997</v>
      </c>
      <c r="F102" s="23">
        <v>25.007064</v>
      </c>
      <c r="G102" s="23">
        <v>24.990794999999999</v>
      </c>
      <c r="H102" s="23">
        <v>6.7632789999999998</v>
      </c>
      <c r="I102" s="23">
        <v>9.2685699999999986</v>
      </c>
      <c r="J102" s="23">
        <v>25.524020999999998</v>
      </c>
      <c r="K102" s="23">
        <v>13.928103</v>
      </c>
      <c r="L102" s="23">
        <v>182.286574</v>
      </c>
      <c r="M102" s="23">
        <v>66.524151000000003</v>
      </c>
      <c r="N102" s="23">
        <v>50.813677999999989</v>
      </c>
      <c r="O102" s="23">
        <v>113.03568</v>
      </c>
      <c r="P102" s="23">
        <v>4.1688809999999998</v>
      </c>
      <c r="Q102" s="23">
        <v>0.82475799999999999</v>
      </c>
      <c r="R102" s="23">
        <v>0.26718000000000003</v>
      </c>
      <c r="S102" s="23">
        <v>45.576974000000007</v>
      </c>
    </row>
    <row r="103" spans="1:19">
      <c r="B103" s="37" t="s">
        <v>386</v>
      </c>
      <c r="C103" s="23">
        <v>15.669532999999999</v>
      </c>
      <c r="D103" s="23">
        <v>0.32841500000000001</v>
      </c>
      <c r="E103" s="23">
        <v>8.7073420000000006</v>
      </c>
      <c r="F103" s="23">
        <v>24.469529999999999</v>
      </c>
      <c r="G103" s="23">
        <v>24.589632999999999</v>
      </c>
      <c r="H103" s="23">
        <v>7.5597750000000001</v>
      </c>
      <c r="I103" s="23">
        <v>10.447852000000001</v>
      </c>
      <c r="J103" s="23">
        <v>28.260365999999994</v>
      </c>
      <c r="K103" s="23">
        <v>12.026332</v>
      </c>
      <c r="L103" s="23">
        <v>185.92476600000001</v>
      </c>
      <c r="M103" s="23">
        <v>75.59554</v>
      </c>
      <c r="N103" s="23">
        <v>51.553527999999993</v>
      </c>
      <c r="O103" s="23">
        <v>136.57382999999999</v>
      </c>
      <c r="P103" s="23">
        <v>4.2517430000000003</v>
      </c>
      <c r="Q103" s="23">
        <v>0.82670400000000011</v>
      </c>
      <c r="R103" s="23">
        <v>0.41180099999999997</v>
      </c>
      <c r="S103" s="23">
        <v>49.849388000000005</v>
      </c>
    </row>
    <row r="104" spans="1:19">
      <c r="B104" s="37" t="s">
        <v>387</v>
      </c>
      <c r="C104" s="23">
        <v>14.433612</v>
      </c>
      <c r="D104" s="23">
        <v>0.27821299999999999</v>
      </c>
      <c r="E104" s="23">
        <v>7.0570440000000012</v>
      </c>
      <c r="F104" s="23">
        <v>25.856688999999996</v>
      </c>
      <c r="G104" s="23">
        <v>24.602904000000002</v>
      </c>
      <c r="H104" s="23">
        <v>7.2905189999999997</v>
      </c>
      <c r="I104" s="23">
        <v>10.087883000000001</v>
      </c>
      <c r="J104" s="23">
        <v>27.457369999999997</v>
      </c>
      <c r="K104" s="23">
        <v>12.962447999999998</v>
      </c>
      <c r="L104" s="23">
        <v>195.60338200000001</v>
      </c>
      <c r="M104" s="23">
        <v>80.82782499999999</v>
      </c>
      <c r="N104" s="23">
        <v>62.322181999999991</v>
      </c>
      <c r="O104" s="23">
        <v>196.94064600000002</v>
      </c>
      <c r="P104" s="23">
        <v>3.9169200000000002</v>
      </c>
      <c r="Q104" s="23">
        <v>1.0169380000000001</v>
      </c>
      <c r="R104" s="23">
        <v>0.37235699999999999</v>
      </c>
      <c r="S104" s="23">
        <v>47.45595800000001</v>
      </c>
    </row>
    <row r="105" spans="1:19">
      <c r="B105" s="37" t="s">
        <v>388</v>
      </c>
      <c r="C105" s="23">
        <v>15.021503999999997</v>
      </c>
      <c r="D105" s="23">
        <v>0.30872299999999997</v>
      </c>
      <c r="E105" s="23">
        <v>8.6318999999999999</v>
      </c>
      <c r="F105" s="23">
        <v>25.060747000000003</v>
      </c>
      <c r="G105" s="23">
        <v>22.231093999999999</v>
      </c>
      <c r="H105" s="23">
        <v>6.7460320000000005</v>
      </c>
      <c r="I105" s="23">
        <v>9.0974900000000005</v>
      </c>
      <c r="J105" s="23">
        <v>27.000129999999999</v>
      </c>
      <c r="K105" s="23">
        <v>11.015109000000001</v>
      </c>
      <c r="L105" s="23">
        <v>222.33516900000001</v>
      </c>
      <c r="M105" s="23">
        <v>92.508649000000005</v>
      </c>
      <c r="N105" s="23">
        <v>66.334821000000005</v>
      </c>
      <c r="O105" s="23">
        <v>250.53603900000002</v>
      </c>
      <c r="P105" s="23">
        <v>5.0028539999999992</v>
      </c>
      <c r="Q105" s="23">
        <v>0.60689500000000007</v>
      </c>
      <c r="R105" s="23">
        <v>0.38703300000000002</v>
      </c>
      <c r="S105" s="23">
        <v>49.386096999999992</v>
      </c>
    </row>
    <row r="106" spans="1:19">
      <c r="B106" s="37" t="s">
        <v>389</v>
      </c>
      <c r="C106" s="23">
        <v>7.8128659999999979</v>
      </c>
      <c r="D106" s="23">
        <v>0.17813000000000001</v>
      </c>
      <c r="E106" s="23">
        <v>3.8162160000000003</v>
      </c>
      <c r="F106" s="23">
        <v>16.014832999999999</v>
      </c>
      <c r="G106" s="23">
        <v>11.148204999999997</v>
      </c>
      <c r="H106" s="23">
        <v>4.6510090000000002</v>
      </c>
      <c r="I106" s="23">
        <v>6.4135199999999992</v>
      </c>
      <c r="J106" s="23">
        <v>18.708655</v>
      </c>
      <c r="K106" s="23">
        <v>6.0137649999999994</v>
      </c>
      <c r="L106" s="23">
        <v>174.45774</v>
      </c>
      <c r="M106" s="23">
        <v>72.082423999999989</v>
      </c>
      <c r="N106" s="23">
        <v>46.066181</v>
      </c>
      <c r="O106" s="23">
        <v>174.54439300000001</v>
      </c>
      <c r="P106" s="23">
        <v>2.166515</v>
      </c>
      <c r="Q106" s="23">
        <v>0.26668999999999998</v>
      </c>
      <c r="R106" s="23">
        <v>0.42840200000000001</v>
      </c>
      <c r="S106" s="23">
        <v>31.833489999999998</v>
      </c>
    </row>
    <row r="107" spans="1:19">
      <c r="B107" s="37" t="s">
        <v>390</v>
      </c>
      <c r="C107" s="23">
        <v>13.245875000000002</v>
      </c>
      <c r="D107" s="23">
        <v>0.62472700000000003</v>
      </c>
      <c r="E107" s="23">
        <v>6.0702479999999994</v>
      </c>
      <c r="F107" s="23">
        <v>23.524382000000006</v>
      </c>
      <c r="G107" s="23">
        <v>13.917636999999999</v>
      </c>
      <c r="H107" s="23">
        <v>7.9767010000000012</v>
      </c>
      <c r="I107" s="23">
        <v>9.551971</v>
      </c>
      <c r="J107" s="23">
        <v>25.758073</v>
      </c>
      <c r="K107" s="23">
        <v>8.9864820000000005</v>
      </c>
      <c r="L107" s="23">
        <v>142.98105100000001</v>
      </c>
      <c r="M107" s="23">
        <v>74.931832999999997</v>
      </c>
      <c r="N107" s="23">
        <v>52.549982000000007</v>
      </c>
      <c r="O107" s="23">
        <v>148.60551899999999</v>
      </c>
      <c r="P107" s="23">
        <v>3.7046939999999999</v>
      </c>
      <c r="Q107" s="23">
        <v>0.38549299999999997</v>
      </c>
      <c r="R107" s="23">
        <v>0.61829000000000001</v>
      </c>
      <c r="S107" s="23">
        <v>36.936001000000005</v>
      </c>
    </row>
    <row r="108" spans="1:19">
      <c r="B108" s="37" t="s">
        <v>391</v>
      </c>
      <c r="C108" s="23">
        <v>15.644708</v>
      </c>
      <c r="D108" s="23">
        <v>1.2178800000000001</v>
      </c>
      <c r="E108" s="23">
        <v>8.0488180000000007</v>
      </c>
      <c r="F108" s="23">
        <v>23.303356000000001</v>
      </c>
      <c r="G108" s="23">
        <v>18.032356</v>
      </c>
      <c r="H108" s="23">
        <v>6.574757</v>
      </c>
      <c r="I108" s="23">
        <v>10.467865000000002</v>
      </c>
      <c r="J108" s="23">
        <v>27.540298999999997</v>
      </c>
      <c r="K108" s="23">
        <v>10.606639999999999</v>
      </c>
      <c r="L108" s="23">
        <v>202.37277799999998</v>
      </c>
      <c r="M108" s="23">
        <v>91.279575000000023</v>
      </c>
      <c r="N108" s="23">
        <v>65.303424000000007</v>
      </c>
      <c r="O108" s="23">
        <v>142.04481000000004</v>
      </c>
      <c r="P108" s="23">
        <v>4.20946</v>
      </c>
      <c r="Q108" s="23">
        <v>0.58217799999999997</v>
      </c>
      <c r="R108" s="23">
        <v>0.68284</v>
      </c>
      <c r="S108" s="23">
        <v>45.393990000000002</v>
      </c>
    </row>
    <row r="109" spans="1:19">
      <c r="B109" s="37" t="s">
        <v>392</v>
      </c>
      <c r="C109" s="23">
        <v>15.495940000000003</v>
      </c>
      <c r="D109" s="23">
        <v>1.020022</v>
      </c>
      <c r="E109" s="23">
        <v>6.8430180000000007</v>
      </c>
      <c r="F109" s="23">
        <v>22.760822999999995</v>
      </c>
      <c r="G109" s="23">
        <v>16.200925000000002</v>
      </c>
      <c r="H109" s="23">
        <v>7.6394200000000003</v>
      </c>
      <c r="I109" s="23">
        <v>10.096352999999999</v>
      </c>
      <c r="J109" s="23">
        <v>25.728874000000005</v>
      </c>
      <c r="K109" s="23">
        <v>11.091140000000001</v>
      </c>
      <c r="L109" s="23">
        <v>189.310036</v>
      </c>
      <c r="M109" s="23">
        <v>83.058853999999997</v>
      </c>
      <c r="N109" s="23">
        <v>65.962893000000022</v>
      </c>
      <c r="O109" s="23">
        <v>141.36673299999998</v>
      </c>
      <c r="P109" s="23">
        <v>4.2630799999999986</v>
      </c>
      <c r="Q109" s="23">
        <v>0.62371699999999985</v>
      </c>
      <c r="R109" s="23">
        <v>0.24131</v>
      </c>
      <c r="S109" s="23">
        <v>43.656074000000004</v>
      </c>
    </row>
    <row r="110" spans="1:19">
      <c r="B110" s="37" t="s">
        <v>393</v>
      </c>
      <c r="C110" s="23">
        <v>10.231055999999999</v>
      </c>
      <c r="D110" s="23">
        <v>0.55236799999999997</v>
      </c>
      <c r="E110" s="23">
        <v>4.8575100000000013</v>
      </c>
      <c r="F110" s="23">
        <v>16.434294000000001</v>
      </c>
      <c r="G110" s="23">
        <v>14.651671999999998</v>
      </c>
      <c r="H110" s="23">
        <v>5.7012660000000004</v>
      </c>
      <c r="I110" s="23">
        <v>6.565093000000001</v>
      </c>
      <c r="J110" s="23">
        <v>18.214569000000001</v>
      </c>
      <c r="K110" s="23">
        <v>8.3736099999999993</v>
      </c>
      <c r="L110" s="23">
        <v>162.15558200000001</v>
      </c>
      <c r="M110" s="23">
        <v>73.214877000000016</v>
      </c>
      <c r="N110" s="23">
        <v>50.606662000000007</v>
      </c>
      <c r="O110" s="23">
        <v>127.404499</v>
      </c>
      <c r="P110" s="23">
        <v>2.7627739999999998</v>
      </c>
      <c r="Q110" s="23">
        <v>0.38065100000000002</v>
      </c>
      <c r="R110" s="23">
        <v>0.27482499999999999</v>
      </c>
      <c r="S110" s="23">
        <v>32.31393700000001</v>
      </c>
    </row>
    <row r="111" spans="1:19"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38"/>
      <c r="Q111" s="38"/>
      <c r="R111" s="38"/>
      <c r="S111" s="38"/>
    </row>
    <row r="112" spans="1:19">
      <c r="A112" s="19">
        <v>2019</v>
      </c>
      <c r="B112" s="37" t="s">
        <v>382</v>
      </c>
      <c r="C112" s="23">
        <v>13.180862999999999</v>
      </c>
      <c r="D112" s="23">
        <v>0.74011799999999994</v>
      </c>
      <c r="E112" s="23">
        <v>6.6229959999999997</v>
      </c>
      <c r="F112" s="23">
        <v>21.688085000000001</v>
      </c>
      <c r="G112" s="23">
        <v>19.822882999999997</v>
      </c>
      <c r="H112" s="23">
        <v>6.3535520000000005</v>
      </c>
      <c r="I112" s="23">
        <v>9.3194540000000003</v>
      </c>
      <c r="J112" s="23">
        <v>27.264119000000001</v>
      </c>
      <c r="K112" s="23">
        <v>10.312325000000001</v>
      </c>
      <c r="L112" s="23">
        <v>186.37504599999997</v>
      </c>
      <c r="M112" s="23">
        <v>82.128728999999993</v>
      </c>
      <c r="N112" s="23">
        <v>50.70097899999999</v>
      </c>
      <c r="O112" s="23">
        <v>167.11711500000004</v>
      </c>
      <c r="P112" s="23">
        <v>5.0739350000000005</v>
      </c>
      <c r="Q112" s="23">
        <v>0.74975499999999995</v>
      </c>
      <c r="R112" s="23">
        <v>0.322189</v>
      </c>
      <c r="S112" s="23">
        <v>40.840744000000001</v>
      </c>
    </row>
    <row r="113" spans="1:19">
      <c r="B113" s="37" t="s">
        <v>383</v>
      </c>
      <c r="C113" s="23">
        <v>12.590261999999999</v>
      </c>
      <c r="D113" s="23">
        <v>0.38903700000000002</v>
      </c>
      <c r="E113" s="23">
        <v>6.7448969999999981</v>
      </c>
      <c r="F113" s="23">
        <v>23.246614999999998</v>
      </c>
      <c r="G113" s="23">
        <v>26.497493999999996</v>
      </c>
      <c r="H113" s="23">
        <v>5.8540790000000005</v>
      </c>
      <c r="I113" s="23">
        <v>9.4324680000000001</v>
      </c>
      <c r="J113" s="23">
        <v>24.209954</v>
      </c>
      <c r="K113" s="23">
        <v>13.050549</v>
      </c>
      <c r="L113" s="23">
        <v>173.50064900000001</v>
      </c>
      <c r="M113" s="23">
        <v>88.509503000000009</v>
      </c>
      <c r="N113" s="23">
        <v>50.717618999999999</v>
      </c>
      <c r="O113" s="23">
        <v>164.45088100000001</v>
      </c>
      <c r="P113" s="23">
        <v>4.5881090000000011</v>
      </c>
      <c r="Q113" s="23">
        <v>0.75715500000000002</v>
      </c>
      <c r="R113" s="23">
        <v>0.42071500000000001</v>
      </c>
      <c r="S113" s="23">
        <v>41.10735300000001</v>
      </c>
    </row>
    <row r="114" spans="1:19">
      <c r="B114" s="37" t="s">
        <v>384</v>
      </c>
      <c r="C114" s="23">
        <v>14.095344999999998</v>
      </c>
      <c r="D114" s="23">
        <v>0.97039799999999998</v>
      </c>
      <c r="E114" s="23">
        <v>6.9814319999999999</v>
      </c>
      <c r="F114" s="23">
        <v>26.011792</v>
      </c>
      <c r="G114" s="23">
        <v>28.200158999999999</v>
      </c>
      <c r="H114" s="23">
        <v>7.0566329999999997</v>
      </c>
      <c r="I114" s="23">
        <v>10.665334</v>
      </c>
      <c r="J114" s="23">
        <v>25.791150000000002</v>
      </c>
      <c r="K114" s="23">
        <v>16.079982999999999</v>
      </c>
      <c r="L114" s="23">
        <v>191.322498</v>
      </c>
      <c r="M114" s="23">
        <v>86.580622000000005</v>
      </c>
      <c r="N114" s="23">
        <v>52.261524999999999</v>
      </c>
      <c r="O114" s="23">
        <v>140.192159</v>
      </c>
      <c r="P114" s="23">
        <v>4.8058490000000003</v>
      </c>
      <c r="Q114" s="23">
        <v>0.78437000000000001</v>
      </c>
      <c r="R114" s="23">
        <v>0.41317699999999996</v>
      </c>
      <c r="S114" s="23">
        <v>43.762444000000002</v>
      </c>
    </row>
    <row r="115" spans="1:19">
      <c r="B115" s="37" t="s">
        <v>385</v>
      </c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</row>
    <row r="116" spans="1:19">
      <c r="B116" s="37" t="s">
        <v>386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</row>
    <row r="117" spans="1:19">
      <c r="B117" s="37" t="s">
        <v>387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</row>
    <row r="118" spans="1:19">
      <c r="B118" s="37" t="s">
        <v>388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</row>
    <row r="119" spans="1:19">
      <c r="B119" s="37" t="s">
        <v>389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</row>
    <row r="120" spans="1:19">
      <c r="B120" s="37" t="s">
        <v>390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</row>
    <row r="121" spans="1:19">
      <c r="B121" s="37" t="s">
        <v>391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</row>
    <row r="122" spans="1:19">
      <c r="B122" s="37" t="s">
        <v>392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</row>
    <row r="123" spans="1:19">
      <c r="B123" s="37" t="s">
        <v>393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</row>
    <row r="124" spans="1:19"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</row>
    <row r="125" spans="1:19"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</row>
    <row r="126" spans="1:19"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</row>
    <row r="127" spans="1:19" ht="18" customHeight="1" thickBot="1">
      <c r="A127" s="205" t="s">
        <v>399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</row>
    <row r="128" spans="1:19" s="22" customFormat="1" ht="23.25" customHeight="1" thickBot="1">
      <c r="A128" s="117" t="s">
        <v>163</v>
      </c>
      <c r="B128" s="117" t="s">
        <v>164</v>
      </c>
      <c r="C128" s="119" t="s">
        <v>281</v>
      </c>
      <c r="D128" s="119" t="s">
        <v>282</v>
      </c>
      <c r="E128" s="119" t="s">
        <v>283</v>
      </c>
      <c r="F128" s="119" t="s">
        <v>284</v>
      </c>
      <c r="G128" s="119" t="s">
        <v>285</v>
      </c>
      <c r="H128" s="119" t="s">
        <v>286</v>
      </c>
      <c r="I128" s="119" t="s">
        <v>287</v>
      </c>
      <c r="J128" s="119" t="s">
        <v>288</v>
      </c>
      <c r="K128" s="119" t="s">
        <v>289</v>
      </c>
      <c r="L128" s="119" t="s">
        <v>290</v>
      </c>
      <c r="M128" s="119" t="s">
        <v>291</v>
      </c>
      <c r="N128" s="119" t="s">
        <v>292</v>
      </c>
      <c r="O128" s="119" t="s">
        <v>293</v>
      </c>
      <c r="P128" s="119" t="s">
        <v>294</v>
      </c>
      <c r="Q128" s="119" t="s">
        <v>295</v>
      </c>
      <c r="R128" s="119" t="s">
        <v>296</v>
      </c>
      <c r="S128" s="119" t="s">
        <v>297</v>
      </c>
    </row>
    <row r="129" spans="1:19" ht="11.25" customHeight="1" thickBot="1">
      <c r="A129" s="118"/>
      <c r="B129" s="118"/>
      <c r="C129" s="202" t="s">
        <v>310</v>
      </c>
      <c r="D129" s="203"/>
      <c r="E129" s="203"/>
      <c r="F129" s="203"/>
      <c r="G129" s="203"/>
      <c r="H129" s="203"/>
      <c r="I129" s="203"/>
      <c r="J129" s="203"/>
      <c r="K129" s="203"/>
      <c r="L129" s="203"/>
      <c r="M129" s="203"/>
      <c r="N129" s="203"/>
      <c r="O129" s="203"/>
      <c r="P129" s="203"/>
      <c r="Q129" s="203"/>
      <c r="R129" s="203"/>
      <c r="S129" s="204"/>
    </row>
    <row r="130" spans="1:19">
      <c r="A130" s="19">
        <v>2018</v>
      </c>
      <c r="B130" s="37" t="s">
        <v>382</v>
      </c>
      <c r="C130" s="23">
        <v>59.487756000000005</v>
      </c>
      <c r="D130" s="23">
        <v>45.932476999999992</v>
      </c>
      <c r="E130" s="23">
        <v>20.558796000000001</v>
      </c>
      <c r="F130" s="23">
        <v>112.305396</v>
      </c>
      <c r="G130" s="23">
        <v>129.736335</v>
      </c>
      <c r="H130" s="23">
        <v>18.730014999999998</v>
      </c>
      <c r="I130" s="23">
        <v>0.49403999999999998</v>
      </c>
      <c r="J130" s="23">
        <v>53.809095999999997</v>
      </c>
      <c r="K130" s="23">
        <v>2.1943329999999999</v>
      </c>
      <c r="L130" s="23">
        <v>0.94624600000000003</v>
      </c>
      <c r="M130" s="23">
        <v>1.4055200000000001</v>
      </c>
      <c r="N130" s="23">
        <v>9.9708999999999992E-2</v>
      </c>
      <c r="O130" s="23">
        <v>14.329283000000002</v>
      </c>
      <c r="P130" s="23">
        <v>27.402877</v>
      </c>
      <c r="Q130" s="23">
        <v>277.64622700000012</v>
      </c>
      <c r="R130" s="23">
        <v>409.68924800000013</v>
      </c>
      <c r="S130" s="23">
        <v>1.286008</v>
      </c>
    </row>
    <row r="131" spans="1:19">
      <c r="B131" s="37" t="s">
        <v>383</v>
      </c>
      <c r="C131" s="23">
        <v>57.640995999999987</v>
      </c>
      <c r="D131" s="23">
        <v>47.137851999999995</v>
      </c>
      <c r="E131" s="23">
        <v>17.478103000000001</v>
      </c>
      <c r="F131" s="23">
        <v>113.753726</v>
      </c>
      <c r="G131" s="23">
        <v>125.08287800000006</v>
      </c>
      <c r="H131" s="23">
        <v>17.650469000000001</v>
      </c>
      <c r="I131" s="23">
        <v>0.409271</v>
      </c>
      <c r="J131" s="23">
        <v>58.974096000000003</v>
      </c>
      <c r="K131" s="23">
        <v>2.1135079999999999</v>
      </c>
      <c r="L131" s="23">
        <v>1.1721340000000002</v>
      </c>
      <c r="M131" s="23">
        <v>0.97758200000000006</v>
      </c>
      <c r="N131" s="23">
        <v>4.2504E-2</v>
      </c>
      <c r="O131" s="23">
        <v>16.296934999999998</v>
      </c>
      <c r="P131" s="23">
        <v>30.316181</v>
      </c>
      <c r="Q131" s="23">
        <v>278.38164999999998</v>
      </c>
      <c r="R131" s="23">
        <v>382.99902500000002</v>
      </c>
      <c r="S131" s="23">
        <v>0.17546700000000001</v>
      </c>
    </row>
    <row r="132" spans="1:19">
      <c r="B132" s="37" t="s">
        <v>384</v>
      </c>
      <c r="C132" s="23">
        <v>62.743644000000003</v>
      </c>
      <c r="D132" s="23">
        <v>48.536224000000004</v>
      </c>
      <c r="E132" s="23">
        <v>20.515184000000001</v>
      </c>
      <c r="F132" s="23">
        <v>125.18872100000002</v>
      </c>
      <c r="G132" s="23">
        <v>132.031871</v>
      </c>
      <c r="H132" s="23">
        <v>16.240496</v>
      </c>
      <c r="I132" s="23">
        <v>0.90533399999999997</v>
      </c>
      <c r="J132" s="23">
        <v>66.483800000000002</v>
      </c>
      <c r="K132" s="23">
        <v>2.6107200000000002</v>
      </c>
      <c r="L132" s="23">
        <v>1.386131</v>
      </c>
      <c r="M132" s="23">
        <v>1.4338419999999998</v>
      </c>
      <c r="N132" s="23">
        <v>0.16435</v>
      </c>
      <c r="O132" s="23">
        <v>18.025557999999997</v>
      </c>
      <c r="P132" s="23">
        <v>38.440160999999996</v>
      </c>
      <c r="Q132" s="23">
        <v>311.84474599999993</v>
      </c>
      <c r="R132" s="23">
        <v>415.84056600000008</v>
      </c>
      <c r="S132" s="23">
        <v>0.30200100000000002</v>
      </c>
    </row>
    <row r="133" spans="1:19">
      <c r="B133" s="37" t="s">
        <v>385</v>
      </c>
      <c r="C133" s="23">
        <v>64.035676999999993</v>
      </c>
      <c r="D133" s="23">
        <v>48.173804000000004</v>
      </c>
      <c r="E133" s="23">
        <v>21.779252999999997</v>
      </c>
      <c r="F133" s="23">
        <v>122.487324</v>
      </c>
      <c r="G133" s="23">
        <v>138.45182699999998</v>
      </c>
      <c r="H133" s="23">
        <v>18.976427000000001</v>
      </c>
      <c r="I133" s="23">
        <v>7.7649999999999997E-2</v>
      </c>
      <c r="J133" s="23">
        <v>63.626798000000001</v>
      </c>
      <c r="K133" s="23">
        <v>2.3803719999999999</v>
      </c>
      <c r="L133" s="23">
        <v>0.99913600000000002</v>
      </c>
      <c r="M133" s="23">
        <v>1.072281</v>
      </c>
      <c r="N133" s="23">
        <v>0.139457</v>
      </c>
      <c r="O133" s="23">
        <v>16.625446999999994</v>
      </c>
      <c r="P133" s="23">
        <v>29.277137000000003</v>
      </c>
      <c r="Q133" s="23">
        <v>318.65415700000017</v>
      </c>
      <c r="R133" s="23">
        <v>396.050273</v>
      </c>
      <c r="S133" s="23">
        <v>0.13578099999999999</v>
      </c>
    </row>
    <row r="134" spans="1:19">
      <c r="B134" s="37" t="s">
        <v>386</v>
      </c>
      <c r="C134" s="23">
        <v>64.452851999999979</v>
      </c>
      <c r="D134" s="23">
        <v>55.397281000000007</v>
      </c>
      <c r="E134" s="23">
        <v>22.233077999999999</v>
      </c>
      <c r="F134" s="23">
        <v>145.15424999999999</v>
      </c>
      <c r="G134" s="23">
        <v>144.186511</v>
      </c>
      <c r="H134" s="23">
        <v>23.708839999999999</v>
      </c>
      <c r="I134" s="23">
        <v>0.5314850000000001</v>
      </c>
      <c r="J134" s="23">
        <v>67.145413000000005</v>
      </c>
      <c r="K134" s="23">
        <v>2.163589</v>
      </c>
      <c r="L134" s="23">
        <v>1.2835350000000001</v>
      </c>
      <c r="M134" s="23">
        <v>1.6805480000000002</v>
      </c>
      <c r="N134" s="23">
        <v>0.110972</v>
      </c>
      <c r="O134" s="23">
        <v>17.443103000000001</v>
      </c>
      <c r="P134" s="23">
        <v>33.936520000000002</v>
      </c>
      <c r="Q134" s="23">
        <v>312.21930699999984</v>
      </c>
      <c r="R134" s="23">
        <v>413.48868800000008</v>
      </c>
      <c r="S134" s="23">
        <v>0.34238499999999999</v>
      </c>
    </row>
    <row r="135" spans="1:19">
      <c r="B135" s="37" t="s">
        <v>387</v>
      </c>
      <c r="C135" s="23">
        <v>65.798149999999993</v>
      </c>
      <c r="D135" s="23">
        <v>53.205697000000001</v>
      </c>
      <c r="E135" s="23">
        <v>17.736504</v>
      </c>
      <c r="F135" s="23">
        <v>130.92198300000001</v>
      </c>
      <c r="G135" s="23">
        <v>146.00913000000003</v>
      </c>
      <c r="H135" s="23">
        <v>23.936525000000003</v>
      </c>
      <c r="I135" s="23">
        <v>6.5277000000000002E-2</v>
      </c>
      <c r="J135" s="23">
        <v>69.768324000000007</v>
      </c>
      <c r="K135" s="23">
        <v>2.0329709999999999</v>
      </c>
      <c r="L135" s="23">
        <v>1.2666390000000001</v>
      </c>
      <c r="M135" s="23">
        <v>1.695109</v>
      </c>
      <c r="N135" s="23">
        <v>6.5273999999999999E-2</v>
      </c>
      <c r="O135" s="23">
        <v>17.349271000000002</v>
      </c>
      <c r="P135" s="23">
        <v>30.583809000000002</v>
      </c>
      <c r="Q135" s="23">
        <v>316.10412900000006</v>
      </c>
      <c r="R135" s="23">
        <v>432.40613399999978</v>
      </c>
      <c r="S135" s="23">
        <v>0.28961800000000004</v>
      </c>
    </row>
    <row r="136" spans="1:19">
      <c r="B136" s="37" t="s">
        <v>388</v>
      </c>
      <c r="C136" s="23">
        <v>71.044483999999997</v>
      </c>
      <c r="D136" s="23">
        <v>50.290138000000006</v>
      </c>
      <c r="E136" s="23">
        <v>14.145937</v>
      </c>
      <c r="F136" s="23">
        <v>145.10626300000001</v>
      </c>
      <c r="G136" s="23">
        <v>147.22044100000005</v>
      </c>
      <c r="H136" s="23">
        <v>17.608281000000002</v>
      </c>
      <c r="I136" s="23">
        <v>0.10731</v>
      </c>
      <c r="J136" s="23">
        <v>67.422070000000005</v>
      </c>
      <c r="K136" s="23">
        <v>2.0860819999999998</v>
      </c>
      <c r="L136" s="23">
        <v>1.1212679999999999</v>
      </c>
      <c r="M136" s="23">
        <v>1.048557</v>
      </c>
      <c r="N136" s="23">
        <v>0.22825000000000001</v>
      </c>
      <c r="O136" s="23">
        <v>17.751357999999989</v>
      </c>
      <c r="P136" s="23">
        <v>31.807081</v>
      </c>
      <c r="Q136" s="23">
        <v>308.70174500000013</v>
      </c>
      <c r="R136" s="23">
        <v>410.66039000000012</v>
      </c>
      <c r="S136" s="23">
        <v>0.52571900000000005</v>
      </c>
    </row>
    <row r="137" spans="1:19">
      <c r="B137" s="37" t="s">
        <v>389</v>
      </c>
      <c r="C137" s="23">
        <v>43.077832000000001</v>
      </c>
      <c r="D137" s="23">
        <v>43.838568000000002</v>
      </c>
      <c r="E137" s="23">
        <v>13.873000999999999</v>
      </c>
      <c r="F137" s="23">
        <v>106.56615599999998</v>
      </c>
      <c r="G137" s="23">
        <v>104.54342300000002</v>
      </c>
      <c r="H137" s="23">
        <v>12.295360000000001</v>
      </c>
      <c r="I137" s="23">
        <v>5.2371000000000001E-2</v>
      </c>
      <c r="J137" s="23">
        <v>39.677734000000001</v>
      </c>
      <c r="K137" s="23">
        <v>1.0563359999999999</v>
      </c>
      <c r="L137" s="23">
        <v>0.57361899999999999</v>
      </c>
      <c r="M137" s="23">
        <v>0.59312199999999993</v>
      </c>
      <c r="N137" s="23">
        <v>0.191999</v>
      </c>
      <c r="O137" s="23">
        <v>10.966194999999999</v>
      </c>
      <c r="P137" s="23">
        <v>20.513514000000001</v>
      </c>
      <c r="Q137" s="23">
        <v>247.46326699999997</v>
      </c>
      <c r="R137" s="23">
        <v>314.26460399999985</v>
      </c>
      <c r="S137" s="23">
        <v>0.37849400000000011</v>
      </c>
    </row>
    <row r="138" spans="1:19">
      <c r="B138" s="37" t="s">
        <v>390</v>
      </c>
      <c r="C138" s="23">
        <v>55.099620000000002</v>
      </c>
      <c r="D138" s="23">
        <v>44.959719999999997</v>
      </c>
      <c r="E138" s="23">
        <v>15.401242</v>
      </c>
      <c r="F138" s="23">
        <v>108.551897</v>
      </c>
      <c r="G138" s="23">
        <v>133.014723</v>
      </c>
      <c r="H138" s="23">
        <v>16.850666999999998</v>
      </c>
      <c r="I138" s="23">
        <v>7.3736999999999997E-2</v>
      </c>
      <c r="J138" s="23">
        <v>60.971764</v>
      </c>
      <c r="K138" s="23">
        <v>2.0239790000000002</v>
      </c>
      <c r="L138" s="23">
        <v>0.82924199999999992</v>
      </c>
      <c r="M138" s="23">
        <v>1.674363</v>
      </c>
      <c r="N138" s="23">
        <v>0.26241700000000001</v>
      </c>
      <c r="O138" s="23">
        <v>14.382535999999998</v>
      </c>
      <c r="P138" s="23">
        <v>27.609485999999997</v>
      </c>
      <c r="Q138" s="23">
        <v>275.62418600000012</v>
      </c>
      <c r="R138" s="23">
        <v>393.22679200000005</v>
      </c>
      <c r="S138" s="23">
        <v>0.38827100000000003</v>
      </c>
    </row>
    <row r="139" spans="1:19">
      <c r="B139" s="37" t="s">
        <v>391</v>
      </c>
      <c r="C139" s="23">
        <v>70.118935999999991</v>
      </c>
      <c r="D139" s="23">
        <v>49.438372000000015</v>
      </c>
      <c r="E139" s="23">
        <v>22.078768</v>
      </c>
      <c r="F139" s="23">
        <v>132.98295000000002</v>
      </c>
      <c r="G139" s="23">
        <v>149.11947900000001</v>
      </c>
      <c r="H139" s="23">
        <v>21.024397</v>
      </c>
      <c r="I139" s="23">
        <v>0.19756200000000002</v>
      </c>
      <c r="J139" s="23">
        <v>67.914532999999992</v>
      </c>
      <c r="K139" s="23">
        <v>1.738278</v>
      </c>
      <c r="L139" s="23">
        <v>1.1798729999999999</v>
      </c>
      <c r="M139" s="23">
        <v>0.772146</v>
      </c>
      <c r="N139" s="23">
        <v>0.127382</v>
      </c>
      <c r="O139" s="23">
        <v>17.537552000000002</v>
      </c>
      <c r="P139" s="23">
        <v>34.254570999999999</v>
      </c>
      <c r="Q139" s="23">
        <v>320.10581500000012</v>
      </c>
      <c r="R139" s="23">
        <v>416.76159299999995</v>
      </c>
      <c r="S139" s="23">
        <v>0.40644000000000002</v>
      </c>
    </row>
    <row r="140" spans="1:19">
      <c r="B140" s="37" t="s">
        <v>392</v>
      </c>
      <c r="C140" s="23">
        <v>65.053395000000009</v>
      </c>
      <c r="D140" s="23">
        <v>47.367827000000005</v>
      </c>
      <c r="E140" s="23">
        <v>19.865822999999999</v>
      </c>
      <c r="F140" s="23">
        <v>111.34755</v>
      </c>
      <c r="G140" s="23">
        <v>139.12323900000004</v>
      </c>
      <c r="H140" s="23">
        <v>16.674453</v>
      </c>
      <c r="I140" s="23">
        <v>8.5501999999999995E-2</v>
      </c>
      <c r="J140" s="23">
        <v>58.788437000000002</v>
      </c>
      <c r="K140" s="23">
        <v>2.0630889999999997</v>
      </c>
      <c r="L140" s="23">
        <v>1.0811459999999999</v>
      </c>
      <c r="M140" s="23">
        <v>1.444709</v>
      </c>
      <c r="N140" s="23">
        <v>0.24965499999999999</v>
      </c>
      <c r="O140" s="23">
        <v>18.300605000000001</v>
      </c>
      <c r="P140" s="23">
        <v>28.056646000000001</v>
      </c>
      <c r="Q140" s="23">
        <v>302.36063200000018</v>
      </c>
      <c r="R140" s="23">
        <v>412.9926210000001</v>
      </c>
      <c r="S140" s="23">
        <v>0.58867800000000003</v>
      </c>
    </row>
    <row r="141" spans="1:19">
      <c r="B141" s="37" t="s">
        <v>393</v>
      </c>
      <c r="C141" s="23">
        <v>51.60793300000001</v>
      </c>
      <c r="D141" s="23">
        <v>43.792289000000004</v>
      </c>
      <c r="E141" s="23">
        <v>23.255014000000003</v>
      </c>
      <c r="F141" s="23">
        <v>103.93043399999999</v>
      </c>
      <c r="G141" s="23">
        <v>117.72307599999999</v>
      </c>
      <c r="H141" s="23">
        <v>12.094984</v>
      </c>
      <c r="I141" s="23">
        <v>3.0561999999999999E-2</v>
      </c>
      <c r="J141" s="23">
        <v>44.598144999999995</v>
      </c>
      <c r="K141" s="23">
        <v>1.3083900000000002</v>
      </c>
      <c r="L141" s="23">
        <v>0.754996</v>
      </c>
      <c r="M141" s="23">
        <v>1.1635759999999999</v>
      </c>
      <c r="N141" s="23">
        <v>0.29961100000000002</v>
      </c>
      <c r="O141" s="23">
        <v>16.238454000000001</v>
      </c>
      <c r="P141" s="23">
        <v>19.895809000000003</v>
      </c>
      <c r="Q141" s="23">
        <v>292.04617600000023</v>
      </c>
      <c r="R141" s="23">
        <v>333.44640400000003</v>
      </c>
      <c r="S141" s="23">
        <v>0.52478199999999997</v>
      </c>
    </row>
    <row r="142" spans="1:19"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38"/>
      <c r="Q142" s="38"/>
      <c r="R142" s="38"/>
      <c r="S142" s="38"/>
    </row>
    <row r="143" spans="1:19">
      <c r="A143" s="19">
        <v>2019</v>
      </c>
      <c r="B143" s="37" t="s">
        <v>382</v>
      </c>
      <c r="C143" s="23">
        <v>61.233749000000003</v>
      </c>
      <c r="D143" s="23">
        <v>50.288007999999998</v>
      </c>
      <c r="E143" s="23">
        <v>21.047875000000001</v>
      </c>
      <c r="F143" s="23">
        <v>130.78561399999998</v>
      </c>
      <c r="G143" s="23">
        <v>133.85966800000003</v>
      </c>
      <c r="H143" s="23">
        <v>18.49391</v>
      </c>
      <c r="I143" s="23">
        <v>0.26005400000000001</v>
      </c>
      <c r="J143" s="23">
        <v>56.953773999999996</v>
      </c>
      <c r="K143" s="23">
        <v>1.659184</v>
      </c>
      <c r="L143" s="23">
        <v>0.71863300000000008</v>
      </c>
      <c r="M143" s="23">
        <v>1.1693480000000001</v>
      </c>
      <c r="N143" s="23">
        <v>0.13619300000000001</v>
      </c>
      <c r="O143" s="23">
        <v>14.572764000000001</v>
      </c>
      <c r="P143" s="23">
        <v>30.789442000000001</v>
      </c>
      <c r="Q143" s="23">
        <v>270.38133199999982</v>
      </c>
      <c r="R143" s="23">
        <v>392.10446099999996</v>
      </c>
      <c r="S143" s="23">
        <v>0.26778999999999997</v>
      </c>
    </row>
    <row r="144" spans="1:19">
      <c r="B144" s="37" t="s">
        <v>383</v>
      </c>
      <c r="C144" s="23">
        <v>59.927385000000001</v>
      </c>
      <c r="D144" s="23">
        <v>44.749181</v>
      </c>
      <c r="E144" s="23">
        <v>23.178077000000002</v>
      </c>
      <c r="F144" s="23">
        <v>122.41316299999997</v>
      </c>
      <c r="G144" s="23">
        <v>135.97497099999998</v>
      </c>
      <c r="H144" s="23">
        <v>21.851626000000003</v>
      </c>
      <c r="I144" s="23">
        <v>0.21305600000000002</v>
      </c>
      <c r="J144" s="23">
        <v>58.153090999999996</v>
      </c>
      <c r="K144" s="23">
        <v>1.958904</v>
      </c>
      <c r="L144" s="23">
        <v>0.85364700000000004</v>
      </c>
      <c r="M144" s="23">
        <v>0.84390999999999994</v>
      </c>
      <c r="N144" s="23">
        <v>9.8060999999999995E-2</v>
      </c>
      <c r="O144" s="23">
        <v>16.054869</v>
      </c>
      <c r="P144" s="23">
        <v>25.495920000000005</v>
      </c>
      <c r="Q144" s="23">
        <v>289.52287999999999</v>
      </c>
      <c r="R144" s="23">
        <v>385.26958800000006</v>
      </c>
      <c r="S144" s="23">
        <v>0.49816199999999999</v>
      </c>
    </row>
    <row r="145" spans="1:19">
      <c r="B145" s="37" t="s">
        <v>384</v>
      </c>
      <c r="C145" s="23">
        <v>63.025025999999997</v>
      </c>
      <c r="D145" s="23">
        <v>50.415694000000002</v>
      </c>
      <c r="E145" s="23">
        <v>19.785874</v>
      </c>
      <c r="F145" s="23">
        <v>127.40247600000001</v>
      </c>
      <c r="G145" s="23">
        <v>132.60059200000001</v>
      </c>
      <c r="H145" s="23">
        <v>18.729089000000002</v>
      </c>
      <c r="I145" s="23">
        <v>0.27710000000000001</v>
      </c>
      <c r="J145" s="23">
        <v>61.892620999999998</v>
      </c>
      <c r="K145" s="23">
        <v>1.8882050000000001</v>
      </c>
      <c r="L145" s="23">
        <v>0.91027999999999998</v>
      </c>
      <c r="M145" s="23">
        <v>1.6296490000000001</v>
      </c>
      <c r="N145" s="23">
        <v>0.130746</v>
      </c>
      <c r="O145" s="23">
        <v>16.762678999999999</v>
      </c>
      <c r="P145" s="23">
        <v>34.226536000000003</v>
      </c>
      <c r="Q145" s="23">
        <v>306.08573300000012</v>
      </c>
      <c r="R145" s="23">
        <v>416.30019500000014</v>
      </c>
      <c r="S145" s="23">
        <v>0.32153500000000002</v>
      </c>
    </row>
    <row r="146" spans="1:19">
      <c r="B146" s="37" t="s">
        <v>385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</row>
    <row r="147" spans="1:19">
      <c r="B147" s="37" t="s">
        <v>386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</row>
    <row r="148" spans="1:19">
      <c r="B148" s="37" t="s">
        <v>387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</row>
    <row r="149" spans="1:19">
      <c r="B149" s="37" t="s">
        <v>388</v>
      </c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</row>
    <row r="150" spans="1:19">
      <c r="B150" s="37" t="s">
        <v>389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</row>
    <row r="151" spans="1:19">
      <c r="B151" s="37" t="s">
        <v>390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</row>
    <row r="152" spans="1:19">
      <c r="B152" s="37" t="s">
        <v>391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</row>
    <row r="153" spans="1:19">
      <c r="B153" s="37" t="s">
        <v>392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</row>
    <row r="154" spans="1:19">
      <c r="B154" s="37" t="s">
        <v>393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</row>
    <row r="155" spans="1:19"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38"/>
      <c r="Q155" s="38"/>
      <c r="R155" s="38"/>
      <c r="S155" s="38"/>
    </row>
    <row r="156" spans="1:19"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</row>
    <row r="157" spans="1:19"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</row>
    <row r="158" spans="1:19" ht="18" customHeight="1" thickBot="1">
      <c r="A158" s="205" t="s">
        <v>399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1"/>
      <c r="Q158" s="21"/>
      <c r="R158" s="21"/>
      <c r="S158" s="21"/>
    </row>
    <row r="159" spans="1:19" s="22" customFormat="1" ht="23.25" customHeight="1" thickBot="1">
      <c r="A159" s="117" t="s">
        <v>163</v>
      </c>
      <c r="B159" s="117" t="s">
        <v>164</v>
      </c>
      <c r="C159" s="119" t="s">
        <v>298</v>
      </c>
      <c r="D159" s="119" t="s">
        <v>299</v>
      </c>
      <c r="E159" s="119" t="s">
        <v>300</v>
      </c>
      <c r="F159" s="119" t="s">
        <v>301</v>
      </c>
      <c r="G159" s="119" t="s">
        <v>302</v>
      </c>
      <c r="H159" s="119" t="s">
        <v>303</v>
      </c>
      <c r="I159" s="119" t="s">
        <v>304</v>
      </c>
      <c r="J159" s="119" t="s">
        <v>305</v>
      </c>
      <c r="K159" s="119" t="s">
        <v>306</v>
      </c>
      <c r="L159" s="119" t="s">
        <v>307</v>
      </c>
      <c r="M159" s="119" t="s">
        <v>308</v>
      </c>
      <c r="N159" s="119">
        <v>98</v>
      </c>
      <c r="O159" s="119" t="s">
        <v>309</v>
      </c>
      <c r="P159" s="40"/>
      <c r="Q159" s="40"/>
      <c r="R159" s="40"/>
      <c r="S159" s="40"/>
    </row>
    <row r="160" spans="1:19" ht="11.25" customHeight="1" thickBot="1">
      <c r="A160" s="118"/>
      <c r="B160" s="118"/>
      <c r="C160" s="206" t="s">
        <v>310</v>
      </c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41"/>
      <c r="Q160" s="41"/>
      <c r="R160" s="41"/>
      <c r="S160" s="41"/>
    </row>
    <row r="161" spans="1:15">
      <c r="A161" s="19">
        <v>2018</v>
      </c>
      <c r="B161" s="37" t="s">
        <v>382</v>
      </c>
      <c r="C161" s="23">
        <v>691.8831560000001</v>
      </c>
      <c r="D161" s="23">
        <v>52.099892000000004</v>
      </c>
      <c r="E161" s="23">
        <v>5.0591729999999995</v>
      </c>
      <c r="F161" s="23">
        <v>88.417665999999997</v>
      </c>
      <c r="G161" s="23">
        <v>11.520095</v>
      </c>
      <c r="H161" s="23">
        <v>0.49902000000000002</v>
      </c>
      <c r="I161" s="23">
        <v>1.8333599999999999</v>
      </c>
      <c r="J161" s="23">
        <v>160.20697199999998</v>
      </c>
      <c r="K161" s="23">
        <v>3.6753869999999997</v>
      </c>
      <c r="L161" s="23">
        <v>8.6870560000000001</v>
      </c>
      <c r="M161" s="23">
        <v>0.37603900000000001</v>
      </c>
      <c r="N161" s="23">
        <v>0</v>
      </c>
      <c r="O161" s="23">
        <v>7.4450479999999999</v>
      </c>
    </row>
    <row r="162" spans="1:15">
      <c r="B162" s="37" t="s">
        <v>383</v>
      </c>
      <c r="C162" s="23">
        <v>647.67748500000005</v>
      </c>
      <c r="D162" s="23">
        <v>36.710806000000005</v>
      </c>
      <c r="E162" s="23">
        <v>5.342428</v>
      </c>
      <c r="F162" s="23">
        <v>97.930146999999991</v>
      </c>
      <c r="G162" s="23">
        <v>12.211261999999998</v>
      </c>
      <c r="H162" s="23">
        <v>0.35511999999999999</v>
      </c>
      <c r="I162" s="23">
        <v>3.2753229999999993</v>
      </c>
      <c r="J162" s="23">
        <v>156.33731399999996</v>
      </c>
      <c r="K162" s="23">
        <v>4.6732149999999999</v>
      </c>
      <c r="L162" s="23">
        <v>8.447184</v>
      </c>
      <c r="M162" s="23">
        <v>0.47992699999999994</v>
      </c>
      <c r="N162" s="23">
        <v>0</v>
      </c>
      <c r="O162" s="23">
        <v>7.0355720000000002</v>
      </c>
    </row>
    <row r="163" spans="1:15">
      <c r="B163" s="37" t="s">
        <v>384</v>
      </c>
      <c r="C163" s="23">
        <v>669.76680600000009</v>
      </c>
      <c r="D163" s="23">
        <v>17.842061999999999</v>
      </c>
      <c r="E163" s="23">
        <v>5.0745749999999994</v>
      </c>
      <c r="F163" s="23">
        <v>102.078869</v>
      </c>
      <c r="G163" s="23">
        <v>13.955674999999999</v>
      </c>
      <c r="H163" s="23">
        <v>0.46823599999999999</v>
      </c>
      <c r="I163" s="23">
        <v>4.9064220000000001</v>
      </c>
      <c r="J163" s="23">
        <v>178.94977499999999</v>
      </c>
      <c r="K163" s="23">
        <v>6.3659319999999999</v>
      </c>
      <c r="L163" s="23">
        <v>9.3673659999999987</v>
      </c>
      <c r="M163" s="23">
        <v>0.51522899999999994</v>
      </c>
      <c r="N163" s="23">
        <v>0</v>
      </c>
      <c r="O163" s="23">
        <v>6.7361090000000008</v>
      </c>
    </row>
    <row r="164" spans="1:15">
      <c r="B164" s="37" t="s">
        <v>385</v>
      </c>
      <c r="C164" s="23">
        <v>698.75489699999991</v>
      </c>
      <c r="D164" s="23">
        <v>21.788523999999995</v>
      </c>
      <c r="E164" s="23">
        <v>3.8117199999999998</v>
      </c>
      <c r="F164" s="23">
        <v>98.032280000000014</v>
      </c>
      <c r="G164" s="23">
        <v>11.21189</v>
      </c>
      <c r="H164" s="23">
        <v>0.85599499999999995</v>
      </c>
      <c r="I164" s="23">
        <v>1.7863660000000001</v>
      </c>
      <c r="J164" s="23">
        <v>170.582807</v>
      </c>
      <c r="K164" s="23">
        <v>5.4750179999999995</v>
      </c>
      <c r="L164" s="23">
        <v>8.3454409999999974</v>
      </c>
      <c r="M164" s="23">
        <v>0.89771299999999976</v>
      </c>
      <c r="N164" s="23">
        <v>0</v>
      </c>
      <c r="O164" s="23">
        <v>8.631373</v>
      </c>
    </row>
    <row r="165" spans="1:15">
      <c r="B165" s="37" t="s">
        <v>386</v>
      </c>
      <c r="C165" s="23">
        <v>744.09718199999998</v>
      </c>
      <c r="D165" s="23">
        <v>16.03387</v>
      </c>
      <c r="E165" s="23">
        <v>4.0364040000000001</v>
      </c>
      <c r="F165" s="23">
        <v>102.945154</v>
      </c>
      <c r="G165" s="23">
        <v>13.809282000000003</v>
      </c>
      <c r="H165" s="23">
        <v>0.76610300000000009</v>
      </c>
      <c r="I165" s="23">
        <v>4.7222120000000007</v>
      </c>
      <c r="J165" s="23">
        <v>183.44487700000002</v>
      </c>
      <c r="K165" s="23">
        <v>4.8183729999999994</v>
      </c>
      <c r="L165" s="23">
        <v>9.9095929999999974</v>
      </c>
      <c r="M165" s="23">
        <v>1.8161869999999998</v>
      </c>
      <c r="N165" s="23">
        <v>0</v>
      </c>
      <c r="O165" s="23">
        <v>9.7571700000000003</v>
      </c>
    </row>
    <row r="166" spans="1:15">
      <c r="B166" s="37" t="s">
        <v>387</v>
      </c>
      <c r="C166" s="23">
        <v>736.19646499999999</v>
      </c>
      <c r="D166" s="23">
        <v>20.792680999999995</v>
      </c>
      <c r="E166" s="23">
        <v>4.4590689999999995</v>
      </c>
      <c r="F166" s="23">
        <v>101.65147699999999</v>
      </c>
      <c r="G166" s="23">
        <v>13.465773999999996</v>
      </c>
      <c r="H166" s="23">
        <v>0.81601999999999997</v>
      </c>
      <c r="I166" s="23">
        <v>3.360617</v>
      </c>
      <c r="J166" s="23">
        <v>177.48804799999996</v>
      </c>
      <c r="K166" s="23">
        <v>6.3729979999999999</v>
      </c>
      <c r="L166" s="23">
        <v>10.916395999999999</v>
      </c>
      <c r="M166" s="23">
        <v>0.9700390000000001</v>
      </c>
      <c r="N166" s="23">
        <v>0</v>
      </c>
      <c r="O166" s="23">
        <v>8.7919260000000001</v>
      </c>
    </row>
    <row r="167" spans="1:15">
      <c r="B167" s="37" t="s">
        <v>388</v>
      </c>
      <c r="C167" s="23">
        <v>715.88769200000002</v>
      </c>
      <c r="D167" s="23">
        <v>19.250293000000003</v>
      </c>
      <c r="E167" s="23">
        <v>7.4110040000000001</v>
      </c>
      <c r="F167" s="23">
        <v>102.61953199999999</v>
      </c>
      <c r="G167" s="23">
        <v>13.040761999999999</v>
      </c>
      <c r="H167" s="23">
        <v>0.92373099999999997</v>
      </c>
      <c r="I167" s="23">
        <v>4.8192000000000004</v>
      </c>
      <c r="J167" s="23">
        <v>170.113765</v>
      </c>
      <c r="K167" s="23">
        <v>6.9418700000000015</v>
      </c>
      <c r="L167" s="23">
        <v>11.118478999999999</v>
      </c>
      <c r="M167" s="23">
        <v>0.54126199999999991</v>
      </c>
      <c r="N167" s="23">
        <v>0</v>
      </c>
      <c r="O167" s="23">
        <v>10.211544</v>
      </c>
    </row>
    <row r="168" spans="1:15">
      <c r="B168" s="37" t="s">
        <v>389</v>
      </c>
      <c r="C168" s="23">
        <v>308.13514899999996</v>
      </c>
      <c r="D168" s="23">
        <v>32.333418000000002</v>
      </c>
      <c r="E168" s="23">
        <v>2.5415870000000003</v>
      </c>
      <c r="F168" s="23">
        <v>88.676561999999976</v>
      </c>
      <c r="G168" s="23">
        <v>8.6620109999999997</v>
      </c>
      <c r="H168" s="23">
        <v>0.62614999999999998</v>
      </c>
      <c r="I168" s="23">
        <v>4.234983999999999</v>
      </c>
      <c r="J168" s="23">
        <v>116.61858700000002</v>
      </c>
      <c r="K168" s="23">
        <v>5.2549539999999997</v>
      </c>
      <c r="L168" s="23">
        <v>9.3549020000000027</v>
      </c>
      <c r="M168" s="23">
        <v>0.51660300000000015</v>
      </c>
      <c r="N168" s="23">
        <v>0</v>
      </c>
      <c r="O168" s="23">
        <v>9.7833819999999996</v>
      </c>
    </row>
    <row r="169" spans="1:15">
      <c r="B169" s="37" t="s">
        <v>390</v>
      </c>
      <c r="C169" s="23">
        <v>727.44298600000002</v>
      </c>
      <c r="D169" s="23">
        <v>15.368066999999998</v>
      </c>
      <c r="E169" s="23">
        <v>2.7103650000000004</v>
      </c>
      <c r="F169" s="23">
        <v>107.83906100000002</v>
      </c>
      <c r="G169" s="23">
        <v>11.93976</v>
      </c>
      <c r="H169" s="23">
        <v>0.92336799999999997</v>
      </c>
      <c r="I169" s="23">
        <v>2.9505979999999998</v>
      </c>
      <c r="J169" s="23">
        <v>142.08745500000003</v>
      </c>
      <c r="K169" s="23">
        <v>5.8018059999999991</v>
      </c>
      <c r="L169" s="23">
        <v>10.412604999999999</v>
      </c>
      <c r="M169" s="23">
        <v>0.36046999999999996</v>
      </c>
      <c r="N169" s="23">
        <v>0</v>
      </c>
      <c r="O169" s="23">
        <v>8.7728719999999996</v>
      </c>
    </row>
    <row r="170" spans="1:15">
      <c r="B170" s="37" t="s">
        <v>391</v>
      </c>
      <c r="C170" s="23">
        <v>726.57716900000003</v>
      </c>
      <c r="D170" s="23">
        <v>23.594945999999997</v>
      </c>
      <c r="E170" s="23">
        <v>3.0938600000000003</v>
      </c>
      <c r="F170" s="23">
        <v>122.878078</v>
      </c>
      <c r="G170" s="23">
        <v>13.152201000000003</v>
      </c>
      <c r="H170" s="23">
        <v>0.56032300000000002</v>
      </c>
      <c r="I170" s="23">
        <v>2.7241030000000004</v>
      </c>
      <c r="J170" s="23">
        <v>172.09306600000002</v>
      </c>
      <c r="K170" s="23">
        <v>7.9240349999999991</v>
      </c>
      <c r="L170" s="23">
        <v>11.875933</v>
      </c>
      <c r="M170" s="23">
        <v>0.62702500000000005</v>
      </c>
      <c r="N170" s="23">
        <v>0</v>
      </c>
      <c r="O170" s="23">
        <v>10.005007000000001</v>
      </c>
    </row>
    <row r="171" spans="1:15">
      <c r="B171" s="37" t="s">
        <v>392</v>
      </c>
      <c r="C171" s="23">
        <v>540.73005799999999</v>
      </c>
      <c r="D171" s="23">
        <v>29.568737999999996</v>
      </c>
      <c r="E171" s="23">
        <v>34.289298000000002</v>
      </c>
      <c r="F171" s="23">
        <v>125.28270799999999</v>
      </c>
      <c r="G171" s="23">
        <v>14.915686999999997</v>
      </c>
      <c r="H171" s="23">
        <v>0.82532500000000009</v>
      </c>
      <c r="I171" s="23">
        <v>4.8661119999999993</v>
      </c>
      <c r="J171" s="23">
        <v>176.01474699999994</v>
      </c>
      <c r="K171" s="23">
        <v>8.9595889999999994</v>
      </c>
      <c r="L171" s="23">
        <v>10.463695</v>
      </c>
      <c r="M171" s="23">
        <v>0.49859699999999996</v>
      </c>
      <c r="N171" s="23">
        <v>0</v>
      </c>
      <c r="O171" s="23">
        <v>7.6116739999999998</v>
      </c>
    </row>
    <row r="172" spans="1:15">
      <c r="B172" s="37" t="s">
        <v>393</v>
      </c>
      <c r="C172" s="23">
        <v>636.56127800000002</v>
      </c>
      <c r="D172" s="23">
        <v>23.818795000000009</v>
      </c>
      <c r="E172" s="23">
        <v>4.2802639999999998</v>
      </c>
      <c r="F172" s="23">
        <v>103.38764499999999</v>
      </c>
      <c r="G172" s="23">
        <v>13.898668000000001</v>
      </c>
      <c r="H172" s="23">
        <v>0.47514400000000001</v>
      </c>
      <c r="I172" s="23">
        <v>5.6877020000000007</v>
      </c>
      <c r="J172" s="23">
        <v>136.514557</v>
      </c>
      <c r="K172" s="23">
        <v>5.1171740000000003</v>
      </c>
      <c r="L172" s="23">
        <v>8.8881369999999968</v>
      </c>
      <c r="M172" s="23">
        <v>0.59736400000000001</v>
      </c>
      <c r="N172" s="23">
        <v>0</v>
      </c>
      <c r="O172" s="23">
        <v>5.9683710000000003</v>
      </c>
    </row>
    <row r="173" spans="1:15"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</row>
    <row r="174" spans="1:15">
      <c r="A174" s="19">
        <v>2019</v>
      </c>
      <c r="B174" s="37" t="s">
        <v>382</v>
      </c>
      <c r="C174" s="23">
        <v>835.13323200000002</v>
      </c>
      <c r="D174" s="23">
        <v>16.325602</v>
      </c>
      <c r="E174" s="23">
        <v>4.9529119999999995</v>
      </c>
      <c r="F174" s="23">
        <v>127.29002399999997</v>
      </c>
      <c r="G174" s="23">
        <v>10.512948</v>
      </c>
      <c r="H174" s="23">
        <v>0.49252000000000001</v>
      </c>
      <c r="I174" s="23">
        <v>3.3361590000000003</v>
      </c>
      <c r="J174" s="23">
        <v>157.38251400000001</v>
      </c>
      <c r="K174" s="23">
        <v>3.6350259999999999</v>
      </c>
      <c r="L174" s="23">
        <v>9.8779149999999998</v>
      </c>
      <c r="M174" s="23">
        <v>0.20734699999999995</v>
      </c>
      <c r="N174" s="23">
        <v>0</v>
      </c>
      <c r="O174" s="23">
        <v>6.0649639999999998</v>
      </c>
    </row>
    <row r="175" spans="1:15">
      <c r="B175" s="37" t="s">
        <v>383</v>
      </c>
      <c r="C175" s="23">
        <v>800.02254400000004</v>
      </c>
      <c r="D175" s="23">
        <v>26.378893000000001</v>
      </c>
      <c r="E175" s="23">
        <v>4.0964309999999999</v>
      </c>
      <c r="F175" s="23">
        <v>129.93835200000001</v>
      </c>
      <c r="G175" s="23">
        <v>11.031228000000002</v>
      </c>
      <c r="H175" s="23">
        <v>0.60842800000000008</v>
      </c>
      <c r="I175" s="23">
        <v>1.948307</v>
      </c>
      <c r="J175" s="23">
        <v>168.44875399999998</v>
      </c>
      <c r="K175" s="23">
        <v>5.2118540000000007</v>
      </c>
      <c r="L175" s="23">
        <v>9.6721000000000004</v>
      </c>
      <c r="M175" s="23">
        <v>0.66404299999999994</v>
      </c>
      <c r="N175" s="23">
        <v>0</v>
      </c>
      <c r="O175" s="23">
        <v>5.1949640000000006</v>
      </c>
    </row>
    <row r="176" spans="1:15">
      <c r="B176" s="37" t="s">
        <v>384</v>
      </c>
      <c r="C176" s="23">
        <v>808.24773699999992</v>
      </c>
      <c r="D176" s="23">
        <v>19.917102</v>
      </c>
      <c r="E176" s="23">
        <v>38.097155999999998</v>
      </c>
      <c r="F176" s="23">
        <v>132.25411099999999</v>
      </c>
      <c r="G176" s="23">
        <v>11.272055</v>
      </c>
      <c r="H176" s="23">
        <v>0.71865200000000007</v>
      </c>
      <c r="I176" s="23">
        <v>6.3952560000000007</v>
      </c>
      <c r="J176" s="23">
        <v>175.449198</v>
      </c>
      <c r="K176" s="23">
        <v>5.2138609999999996</v>
      </c>
      <c r="L176" s="23">
        <v>9.5452930000000009</v>
      </c>
      <c r="M176" s="23">
        <v>0.74147099999999999</v>
      </c>
      <c r="N176" s="23">
        <v>0</v>
      </c>
      <c r="O176" s="23">
        <v>7.0035629999999998</v>
      </c>
    </row>
    <row r="177" spans="2:19">
      <c r="B177" s="37" t="s">
        <v>385</v>
      </c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</row>
    <row r="178" spans="2:19">
      <c r="B178" s="37" t="s">
        <v>386</v>
      </c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</row>
    <row r="179" spans="2:19">
      <c r="B179" s="37" t="s">
        <v>387</v>
      </c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38"/>
      <c r="Q179" s="38"/>
      <c r="R179" s="38"/>
      <c r="S179" s="38"/>
    </row>
    <row r="180" spans="2:19">
      <c r="B180" s="37" t="s">
        <v>388</v>
      </c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38"/>
      <c r="Q180" s="38"/>
      <c r="R180" s="38"/>
      <c r="S180" s="38"/>
    </row>
    <row r="181" spans="2:19">
      <c r="B181" s="37" t="s">
        <v>389</v>
      </c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38"/>
      <c r="Q181" s="38"/>
      <c r="R181" s="38"/>
      <c r="S181" s="38"/>
    </row>
    <row r="182" spans="2:19">
      <c r="B182" s="37" t="s">
        <v>390</v>
      </c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38"/>
      <c r="Q182" s="38"/>
      <c r="R182" s="38"/>
      <c r="S182" s="38"/>
    </row>
    <row r="183" spans="2:19">
      <c r="B183" s="37" t="s">
        <v>391</v>
      </c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38"/>
      <c r="Q183" s="38"/>
      <c r="R183" s="38"/>
      <c r="S183" s="38"/>
    </row>
    <row r="184" spans="2:19">
      <c r="B184" s="37" t="s">
        <v>392</v>
      </c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38"/>
      <c r="Q184" s="38"/>
      <c r="R184" s="38"/>
      <c r="S184" s="38"/>
    </row>
    <row r="185" spans="2:19">
      <c r="B185" s="37" t="s">
        <v>393</v>
      </c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38"/>
      <c r="Q185" s="38"/>
      <c r="R185" s="38"/>
      <c r="S185" s="38"/>
    </row>
    <row r="186" spans="2:19"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</row>
    <row r="187" spans="2:19"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</row>
    <row r="188" spans="2:19"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</row>
  </sheetData>
  <mergeCells count="14">
    <mergeCell ref="A2:S2"/>
    <mergeCell ref="A3:S3"/>
    <mergeCell ref="C5:S5"/>
    <mergeCell ref="A34:S34"/>
    <mergeCell ref="C160:O160"/>
    <mergeCell ref="A32:B32"/>
    <mergeCell ref="C98:S98"/>
    <mergeCell ref="A127:S127"/>
    <mergeCell ref="C129:S129"/>
    <mergeCell ref="C36:S36"/>
    <mergeCell ref="A65:S65"/>
    <mergeCell ref="C67:S67"/>
    <mergeCell ref="A96:S96"/>
    <mergeCell ref="A158:O158"/>
  </mergeCells>
  <phoneticPr fontId="1" type="noConversion"/>
  <hyperlinks>
    <hyperlink ref="A32:B32" location="Indice!A1" display="Voltar ao Indice"/>
  </hyperlinks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K32"/>
  <sheetViews>
    <sheetView showGridLines="0" topLeftCell="A2" zoomScale="90" zoomScaleNormal="90" workbookViewId="0">
      <selection activeCell="A2" sqref="A2:K2"/>
    </sheetView>
  </sheetViews>
  <sheetFormatPr defaultRowHeight="12.75"/>
  <cols>
    <col min="1" max="1" width="44.140625" style="11" bestFit="1" customWidth="1"/>
    <col min="2" max="2" width="12.28515625" style="11" customWidth="1"/>
    <col min="3" max="3" width="9.28515625" style="11" customWidth="1"/>
    <col min="4" max="4" width="12.28515625" style="11" customWidth="1"/>
    <col min="5" max="5" width="9.28515625" style="11" customWidth="1"/>
    <col min="6" max="6" width="9.85546875" style="11" customWidth="1"/>
    <col min="7" max="7" width="12.28515625" style="11" customWidth="1"/>
    <col min="8" max="8" width="9.28515625" style="11" customWidth="1"/>
    <col min="9" max="9" width="12.28515625" style="11" customWidth="1"/>
    <col min="10" max="10" width="9.28515625" style="11" customWidth="1"/>
    <col min="11" max="11" width="9.85546875" style="11" customWidth="1"/>
    <col min="12" max="16384" width="9.140625" style="11"/>
  </cols>
  <sheetData>
    <row r="1" spans="1:11" hidden="1">
      <c r="A1" s="43"/>
    </row>
    <row r="2" spans="1:11">
      <c r="A2" s="220" t="s">
        <v>428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</row>
    <row r="3" spans="1:11">
      <c r="A3" s="44" t="str">
        <f>Q009_ZN_ECON!K3</f>
        <v>JANEIRO A MARÇO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>
      <c r="A4" s="221" t="s">
        <v>347</v>
      </c>
      <c r="B4" s="224" t="s">
        <v>398</v>
      </c>
      <c r="C4" s="225"/>
      <c r="D4" s="225"/>
      <c r="E4" s="225"/>
      <c r="F4" s="226"/>
      <c r="G4" s="224" t="s">
        <v>399</v>
      </c>
      <c r="H4" s="225"/>
      <c r="I4" s="225"/>
      <c r="J4" s="225"/>
      <c r="K4" s="226"/>
    </row>
    <row r="5" spans="1:11" ht="21">
      <c r="A5" s="222"/>
      <c r="B5" s="227">
        <v>2018</v>
      </c>
      <c r="C5" s="228"/>
      <c r="D5" s="227">
        <v>2019</v>
      </c>
      <c r="E5" s="228"/>
      <c r="F5" s="120" t="s">
        <v>318</v>
      </c>
      <c r="G5" s="227">
        <v>2018</v>
      </c>
      <c r="H5" s="228"/>
      <c r="I5" s="227">
        <v>2019</v>
      </c>
      <c r="J5" s="228"/>
      <c r="K5" s="120" t="s">
        <v>318</v>
      </c>
    </row>
    <row r="6" spans="1:11" ht="24" customHeight="1">
      <c r="A6" s="223"/>
      <c r="B6" s="120" t="s">
        <v>319</v>
      </c>
      <c r="C6" s="122" t="s">
        <v>315</v>
      </c>
      <c r="D6" s="120" t="s">
        <v>319</v>
      </c>
      <c r="E6" s="123" t="s">
        <v>315</v>
      </c>
      <c r="F6" s="121"/>
      <c r="G6" s="120" t="s">
        <v>319</v>
      </c>
      <c r="H6" s="122" t="s">
        <v>315</v>
      </c>
      <c r="I6" s="120" t="s">
        <v>319</v>
      </c>
      <c r="J6" s="123" t="s">
        <v>315</v>
      </c>
      <c r="K6" s="121"/>
    </row>
    <row r="7" spans="1:11">
      <c r="A7" s="46" t="s">
        <v>320</v>
      </c>
      <c r="B7" s="47">
        <f>SUM(B9:B25)</f>
        <v>4113.7833769999997</v>
      </c>
      <c r="C7" s="47">
        <f>SUM(C9:C25)</f>
        <v>100</v>
      </c>
      <c r="D7" s="47">
        <f>SUM(D9:D25)</f>
        <v>4772.187535</v>
      </c>
      <c r="E7" s="47">
        <f>SUM(E9:E25)</f>
        <v>100</v>
      </c>
      <c r="F7" s="47">
        <f>D7/B7*100-100</f>
        <v>16.004832964251634</v>
      </c>
      <c r="G7" s="47">
        <f>SUM(G9:G25)</f>
        <v>3271.4932780000004</v>
      </c>
      <c r="H7" s="47">
        <f>SUM(H9:H25)</f>
        <v>99.999999999999986</v>
      </c>
      <c r="I7" s="47">
        <f>SUM(I9:I25)</f>
        <v>3265.8780469999992</v>
      </c>
      <c r="J7" s="47">
        <f>SUM(J9:J25)</f>
        <v>100.00000000000001</v>
      </c>
      <c r="K7" s="47">
        <f>I7/G7*100-100</f>
        <v>-0.17164122077713273</v>
      </c>
    </row>
    <row r="9" spans="1:11">
      <c r="A9" s="48" t="s">
        <v>321</v>
      </c>
      <c r="B9" s="49">
        <v>455.51067900000004</v>
      </c>
      <c r="C9" s="49">
        <f t="shared" ref="C9:C25" si="0">B9/$B$7*100</f>
        <v>11.072792056741301</v>
      </c>
      <c r="D9" s="49">
        <v>445.44405500000011</v>
      </c>
      <c r="E9" s="49">
        <f>D9/$D$7*100</f>
        <v>9.3341691149612398</v>
      </c>
      <c r="F9" s="49">
        <f>D9/B9*100-100</f>
        <v>-2.2099644342256823</v>
      </c>
      <c r="G9" s="49">
        <v>275.87360000000001</v>
      </c>
      <c r="H9" s="49">
        <f>G9/$G$7*100</f>
        <v>8.4326506753103594</v>
      </c>
      <c r="I9" s="49">
        <v>283.60010199999999</v>
      </c>
      <c r="J9" s="49">
        <f>I9/$I$7*100</f>
        <v>8.6837321516188286</v>
      </c>
      <c r="K9" s="49">
        <f>I9/G9*100-100</f>
        <v>2.8007399040720173</v>
      </c>
    </row>
    <row r="10" spans="1:11">
      <c r="A10" s="48" t="s">
        <v>322</v>
      </c>
      <c r="B10" s="49">
        <v>59.419609999999992</v>
      </c>
      <c r="C10" s="49">
        <f t="shared" si="0"/>
        <v>1.4444029875810349</v>
      </c>
      <c r="D10" s="49">
        <v>85.01965899999999</v>
      </c>
      <c r="E10" s="49">
        <f t="shared" ref="E10:E25" si="1">D10/$D$7*100</f>
        <v>1.7815657573482178</v>
      </c>
      <c r="F10" s="49">
        <f t="shared" ref="F10:F25" si="2">D10/B10*100-100</f>
        <v>43.083502230997482</v>
      </c>
      <c r="G10" s="49">
        <v>208.72670599999998</v>
      </c>
      <c r="H10" s="49">
        <f t="shared" ref="H10:H25" si="3">G10/$G$7*100</f>
        <v>6.3801661279158512</v>
      </c>
      <c r="I10" s="49">
        <v>204.61929999999998</v>
      </c>
      <c r="J10" s="49">
        <f t="shared" ref="J10:J25" si="4">I10/$I$7*100</f>
        <v>6.2653686713121788</v>
      </c>
      <c r="K10" s="49">
        <f t="shared" ref="K10:K25" si="5">I10/G10*100-100</f>
        <v>-1.967839228009467</v>
      </c>
    </row>
    <row r="11" spans="1:11">
      <c r="A11" s="48" t="s">
        <v>323</v>
      </c>
      <c r="B11" s="49">
        <v>1658.11276</v>
      </c>
      <c r="C11" s="49">
        <f t="shared" si="0"/>
        <v>40.306273034949847</v>
      </c>
      <c r="D11" s="49">
        <v>1761.0143189999999</v>
      </c>
      <c r="E11" s="49">
        <f t="shared" si="1"/>
        <v>36.90161600072156</v>
      </c>
      <c r="F11" s="49">
        <f t="shared" si="2"/>
        <v>6.2059445824420152</v>
      </c>
      <c r="G11" s="49">
        <v>477.66361899999998</v>
      </c>
      <c r="H11" s="49">
        <f t="shared" si="3"/>
        <v>14.600782529867082</v>
      </c>
      <c r="I11" s="49">
        <v>345.12721800000003</v>
      </c>
      <c r="J11" s="49">
        <f t="shared" si="4"/>
        <v>10.567670103818793</v>
      </c>
      <c r="K11" s="49">
        <f t="shared" si="5"/>
        <v>-27.746806691593562</v>
      </c>
    </row>
    <row r="12" spans="1:11">
      <c r="A12" s="48" t="s">
        <v>324</v>
      </c>
      <c r="B12" s="49">
        <v>202.33319</v>
      </c>
      <c r="C12" s="49">
        <f t="shared" si="0"/>
        <v>4.9184211091725656</v>
      </c>
      <c r="D12" s="49">
        <v>311.87141700000001</v>
      </c>
      <c r="E12" s="49">
        <f t="shared" si="1"/>
        <v>6.5351877878370086</v>
      </c>
      <c r="F12" s="49">
        <f t="shared" si="2"/>
        <v>54.13754757684589</v>
      </c>
      <c r="G12" s="49">
        <v>180.57193599999999</v>
      </c>
      <c r="H12" s="49">
        <f t="shared" si="3"/>
        <v>5.5195569929580026</v>
      </c>
      <c r="I12" s="49">
        <v>292.37418000000002</v>
      </c>
      <c r="J12" s="49">
        <f t="shared" si="4"/>
        <v>8.9523912342217375</v>
      </c>
      <c r="K12" s="49">
        <f t="shared" si="5"/>
        <v>61.915625692798727</v>
      </c>
    </row>
    <row r="13" spans="1:11">
      <c r="A13" s="48" t="s">
        <v>440</v>
      </c>
      <c r="B13" s="49">
        <v>170.33642700000001</v>
      </c>
      <c r="C13" s="49">
        <f t="shared" si="0"/>
        <v>4.1406270430364476</v>
      </c>
      <c r="D13" s="49">
        <v>228.42657800000001</v>
      </c>
      <c r="E13" s="49">
        <f t="shared" si="1"/>
        <v>4.7866219909566059</v>
      </c>
      <c r="F13" s="49">
        <f t="shared" si="2"/>
        <v>34.103187452675627</v>
      </c>
      <c r="G13" s="49">
        <v>199.755247</v>
      </c>
      <c r="H13" s="49">
        <f t="shared" si="3"/>
        <v>6.1059348140283713</v>
      </c>
      <c r="I13" s="49">
        <v>191.43928299999999</v>
      </c>
      <c r="J13" s="49">
        <f t="shared" si="4"/>
        <v>5.8618013362701671</v>
      </c>
      <c r="K13" s="49">
        <f t="shared" si="5"/>
        <v>-4.1630766274690245</v>
      </c>
    </row>
    <row r="14" spans="1:11">
      <c r="A14" s="48" t="s">
        <v>441</v>
      </c>
      <c r="B14" s="49">
        <v>45.998505999999999</v>
      </c>
      <c r="C14" s="49">
        <f t="shared" si="0"/>
        <v>1.1181557652543357</v>
      </c>
      <c r="D14" s="49">
        <v>53.559113000000004</v>
      </c>
      <c r="E14" s="49">
        <f t="shared" si="1"/>
        <v>1.1223178596228407</v>
      </c>
      <c r="F14" s="49">
        <f t="shared" si="2"/>
        <v>16.436636007265122</v>
      </c>
      <c r="G14" s="49">
        <v>15.678929</v>
      </c>
      <c r="H14" s="49">
        <f t="shared" si="3"/>
        <v>0.47925909264240274</v>
      </c>
      <c r="I14" s="49">
        <v>18.150877999999999</v>
      </c>
      <c r="J14" s="49">
        <f t="shared" si="4"/>
        <v>0.55577329400505937</v>
      </c>
      <c r="K14" s="49">
        <f t="shared" si="5"/>
        <v>15.7660577453983</v>
      </c>
    </row>
    <row r="15" spans="1:11">
      <c r="A15" s="48" t="s">
        <v>442</v>
      </c>
      <c r="B15" s="49">
        <v>53.209215999999998</v>
      </c>
      <c r="C15" s="49">
        <f t="shared" si="0"/>
        <v>1.2934374789273209</v>
      </c>
      <c r="D15" s="49">
        <v>71.742093000000011</v>
      </c>
      <c r="E15" s="49">
        <f t="shared" si="1"/>
        <v>1.5033376721646377</v>
      </c>
      <c r="F15" s="49">
        <f t="shared" si="2"/>
        <v>34.830201219277541</v>
      </c>
      <c r="G15" s="49">
        <v>129.53720300000001</v>
      </c>
      <c r="H15" s="49">
        <f t="shared" si="3"/>
        <v>3.9595741758390979</v>
      </c>
      <c r="I15" s="49">
        <v>127.30374199999999</v>
      </c>
      <c r="J15" s="49">
        <f t="shared" si="4"/>
        <v>3.89799435765643</v>
      </c>
      <c r="K15" s="49">
        <f t="shared" si="5"/>
        <v>-1.7241849818233419</v>
      </c>
    </row>
    <row r="16" spans="1:11">
      <c r="A16" s="48" t="s">
        <v>443</v>
      </c>
      <c r="B16" s="49">
        <v>24.492588999999999</v>
      </c>
      <c r="C16" s="49">
        <f t="shared" si="0"/>
        <v>0.59537867591514659</v>
      </c>
      <c r="D16" s="49">
        <v>26.673428000000001</v>
      </c>
      <c r="E16" s="49">
        <f t="shared" si="1"/>
        <v>0.55893503355374741</v>
      </c>
      <c r="F16" s="49">
        <f t="shared" si="2"/>
        <v>8.9040770659239143</v>
      </c>
      <c r="G16" s="49">
        <v>172.76424299999999</v>
      </c>
      <c r="H16" s="49">
        <f t="shared" si="3"/>
        <v>5.2808986086506016</v>
      </c>
      <c r="I16" s="49">
        <v>219.19832400000001</v>
      </c>
      <c r="J16" s="49">
        <f t="shared" si="4"/>
        <v>6.7117730927323898</v>
      </c>
      <c r="K16" s="49">
        <f t="shared" si="5"/>
        <v>26.877136260192458</v>
      </c>
    </row>
    <row r="17" spans="1:11">
      <c r="A17" s="48" t="s">
        <v>325</v>
      </c>
      <c r="B17" s="49">
        <v>176.30128500000001</v>
      </c>
      <c r="C17" s="49">
        <f t="shared" si="0"/>
        <v>4.285623934057722</v>
      </c>
      <c r="D17" s="49">
        <v>223.67755499999998</v>
      </c>
      <c r="E17" s="49">
        <f t="shared" si="1"/>
        <v>4.6871073980121771</v>
      </c>
      <c r="F17" s="49">
        <f t="shared" si="2"/>
        <v>26.872333914072129</v>
      </c>
      <c r="G17" s="49">
        <v>150.20595899999998</v>
      </c>
      <c r="H17" s="49">
        <f t="shared" si="3"/>
        <v>4.5913577145366204</v>
      </c>
      <c r="I17" s="49">
        <v>168.26402300000001</v>
      </c>
      <c r="J17" s="49">
        <f t="shared" si="4"/>
        <v>5.1521832897148609</v>
      </c>
      <c r="K17" s="49">
        <f t="shared" si="5"/>
        <v>12.022202128478824</v>
      </c>
    </row>
    <row r="18" spans="1:11">
      <c r="A18" s="48" t="s">
        <v>326</v>
      </c>
      <c r="B18" s="49">
        <v>59.657300999999997</v>
      </c>
      <c r="C18" s="49">
        <f t="shared" si="0"/>
        <v>1.4501809048464149</v>
      </c>
      <c r="D18" s="49">
        <v>98.186950999999993</v>
      </c>
      <c r="E18" s="49">
        <f t="shared" si="1"/>
        <v>2.0574830783551761</v>
      </c>
      <c r="F18" s="49">
        <f t="shared" si="2"/>
        <v>64.584970077677497</v>
      </c>
      <c r="G18" s="49">
        <v>74.052223999999995</v>
      </c>
      <c r="H18" s="49">
        <f t="shared" si="3"/>
        <v>2.2635603287949042</v>
      </c>
      <c r="I18" s="49">
        <v>76.105052999999998</v>
      </c>
      <c r="J18" s="49">
        <f t="shared" si="4"/>
        <v>2.3303090900748509</v>
      </c>
      <c r="K18" s="49">
        <f t="shared" si="5"/>
        <v>2.7721368638435422</v>
      </c>
    </row>
    <row r="19" spans="1:11">
      <c r="A19" s="48" t="s">
        <v>327</v>
      </c>
      <c r="B19" s="49">
        <v>55.613140999999999</v>
      </c>
      <c r="C19" s="49">
        <f t="shared" si="0"/>
        <v>1.3518733463441674</v>
      </c>
      <c r="D19" s="49">
        <v>63.523108999999998</v>
      </c>
      <c r="E19" s="49">
        <f t="shared" si="1"/>
        <v>1.3311109115916164</v>
      </c>
      <c r="F19" s="49">
        <f t="shared" si="2"/>
        <v>14.223199513222966</v>
      </c>
      <c r="G19" s="49">
        <v>70.316917000000004</v>
      </c>
      <c r="H19" s="49">
        <f t="shared" si="3"/>
        <v>2.1493828971883953</v>
      </c>
      <c r="I19" s="49">
        <v>66.430355000000006</v>
      </c>
      <c r="J19" s="49">
        <f t="shared" si="4"/>
        <v>2.0340733500757087</v>
      </c>
      <c r="K19" s="49">
        <f t="shared" si="5"/>
        <v>-5.5272076277178002</v>
      </c>
    </row>
    <row r="20" spans="1:11">
      <c r="A20" s="48" t="s">
        <v>444</v>
      </c>
      <c r="B20" s="49">
        <v>26.045346000000002</v>
      </c>
      <c r="C20" s="49">
        <f t="shared" si="0"/>
        <v>0.63312390597955404</v>
      </c>
      <c r="D20" s="49">
        <v>37.639741000000001</v>
      </c>
      <c r="E20" s="49">
        <f t="shared" si="1"/>
        <v>0.78873138836108214</v>
      </c>
      <c r="F20" s="49">
        <f t="shared" si="2"/>
        <v>44.516187268159172</v>
      </c>
      <c r="G20" s="49">
        <v>169.50839299999998</v>
      </c>
      <c r="H20" s="49">
        <f t="shared" si="3"/>
        <v>5.1813767779962401</v>
      </c>
      <c r="I20" s="49">
        <v>175.45195899999999</v>
      </c>
      <c r="J20" s="49">
        <f t="shared" si="4"/>
        <v>5.3722752801859297</v>
      </c>
      <c r="K20" s="49">
        <f t="shared" si="5"/>
        <v>3.5063549921094506</v>
      </c>
    </row>
    <row r="21" spans="1:11">
      <c r="A21" s="48" t="s">
        <v>328</v>
      </c>
      <c r="B21" s="49">
        <v>265.45007400000003</v>
      </c>
      <c r="C21" s="49">
        <f t="shared" si="0"/>
        <v>6.4526993687640655</v>
      </c>
      <c r="D21" s="49">
        <v>282.12501900000001</v>
      </c>
      <c r="E21" s="49">
        <f t="shared" si="1"/>
        <v>5.9118594340823618</v>
      </c>
      <c r="F21" s="49">
        <f t="shared" si="2"/>
        <v>6.2817631763026043</v>
      </c>
      <c r="G21" s="49">
        <v>212.82856699999999</v>
      </c>
      <c r="H21" s="49">
        <f t="shared" si="3"/>
        <v>6.5055480453290402</v>
      </c>
      <c r="I21" s="49">
        <v>249.42334199999996</v>
      </c>
      <c r="J21" s="49">
        <f t="shared" si="4"/>
        <v>7.6372521695694546</v>
      </c>
      <c r="K21" s="49">
        <f t="shared" si="5"/>
        <v>17.194484516733112</v>
      </c>
    </row>
    <row r="22" spans="1:11">
      <c r="A22" s="48" t="s">
        <v>445</v>
      </c>
      <c r="B22" s="49">
        <v>506.27958799999999</v>
      </c>
      <c r="C22" s="49">
        <f t="shared" si="0"/>
        <v>12.306909275548858</v>
      </c>
      <c r="D22" s="49">
        <v>647.48116700000003</v>
      </c>
      <c r="E22" s="49">
        <f t="shared" si="1"/>
        <v>13.567806425277041</v>
      </c>
      <c r="F22" s="49">
        <f t="shared" si="2"/>
        <v>27.890039880493873</v>
      </c>
      <c r="G22" s="49">
        <v>498.49703</v>
      </c>
      <c r="H22" s="49">
        <f t="shared" si="3"/>
        <v>15.237599091285675</v>
      </c>
      <c r="I22" s="49">
        <v>473.72695899999997</v>
      </c>
      <c r="J22" s="49">
        <f t="shared" si="4"/>
        <v>14.505347480294329</v>
      </c>
      <c r="K22" s="49">
        <f t="shared" si="5"/>
        <v>-4.9689505672681804</v>
      </c>
    </row>
    <row r="23" spans="1:11">
      <c r="A23" s="48" t="s">
        <v>446</v>
      </c>
      <c r="B23" s="49">
        <v>237.99902400000002</v>
      </c>
      <c r="C23" s="49">
        <f t="shared" si="0"/>
        <v>5.7854048740301485</v>
      </c>
      <c r="D23" s="49">
        <v>286.51437499999997</v>
      </c>
      <c r="E23" s="49">
        <f t="shared" si="1"/>
        <v>6.0038372947135228</v>
      </c>
      <c r="F23" s="49">
        <f t="shared" si="2"/>
        <v>20.384684854842078</v>
      </c>
      <c r="G23" s="49">
        <v>242.54967900000003</v>
      </c>
      <c r="H23" s="49">
        <f t="shared" si="3"/>
        <v>7.4140356830652179</v>
      </c>
      <c r="I23" s="49">
        <v>178.533998</v>
      </c>
      <c r="J23" s="49">
        <f t="shared" si="4"/>
        <v>5.4666461953164305</v>
      </c>
      <c r="K23" s="49">
        <f t="shared" si="5"/>
        <v>-26.39281208861135</v>
      </c>
    </row>
    <row r="24" spans="1:11">
      <c r="A24" s="48" t="s">
        <v>369</v>
      </c>
      <c r="B24" s="49">
        <v>48.130609000000007</v>
      </c>
      <c r="C24" s="49">
        <f t="shared" si="0"/>
        <v>1.1699840411893427</v>
      </c>
      <c r="D24" s="49">
        <v>58.135770999999991</v>
      </c>
      <c r="E24" s="49">
        <f t="shared" si="1"/>
        <v>1.2182205869660985</v>
      </c>
      <c r="F24" s="49">
        <f t="shared" si="2"/>
        <v>20.787524213541488</v>
      </c>
      <c r="G24" s="49">
        <v>71.759492999999992</v>
      </c>
      <c r="H24" s="49">
        <f t="shared" si="3"/>
        <v>2.1934782346204162</v>
      </c>
      <c r="I24" s="49">
        <v>81.716631000000007</v>
      </c>
      <c r="J24" s="49">
        <f t="shared" si="4"/>
        <v>2.502133570941635</v>
      </c>
      <c r="K24" s="49">
        <f t="shared" si="5"/>
        <v>13.875708402789328</v>
      </c>
    </row>
    <row r="25" spans="1:11">
      <c r="A25" s="48" t="s">
        <v>329</v>
      </c>
      <c r="B25" s="49">
        <v>68.894031999999996</v>
      </c>
      <c r="C25" s="49">
        <f t="shared" si="0"/>
        <v>1.6747121976617387</v>
      </c>
      <c r="D25" s="49">
        <v>91.153185000000008</v>
      </c>
      <c r="E25" s="49">
        <f t="shared" si="1"/>
        <v>1.9100922654750618</v>
      </c>
      <c r="F25" s="49">
        <f t="shared" si="2"/>
        <v>32.309261562743217</v>
      </c>
      <c r="G25" s="49">
        <v>121.20353300000002</v>
      </c>
      <c r="H25" s="49">
        <f t="shared" si="3"/>
        <v>3.7048382099717094</v>
      </c>
      <c r="I25" s="49">
        <v>114.41270000000002</v>
      </c>
      <c r="J25" s="49">
        <f t="shared" si="4"/>
        <v>3.5032753321912407</v>
      </c>
      <c r="K25" s="49">
        <f t="shared" si="5"/>
        <v>-5.6028342012109533</v>
      </c>
    </row>
    <row r="27" spans="1:11">
      <c r="A27" s="62" t="s">
        <v>447</v>
      </c>
    </row>
    <row r="32" spans="1:11">
      <c r="A32" s="189" t="s">
        <v>193</v>
      </c>
      <c r="B32" s="189"/>
    </row>
  </sheetData>
  <mergeCells count="9">
    <mergeCell ref="A32:B32"/>
    <mergeCell ref="A2:K2"/>
    <mergeCell ref="A4:A6"/>
    <mergeCell ref="B4:F4"/>
    <mergeCell ref="G4:K4"/>
    <mergeCell ref="B5:C5"/>
    <mergeCell ref="D5:E5"/>
    <mergeCell ref="G5:H5"/>
    <mergeCell ref="I5:J5"/>
  </mergeCells>
  <phoneticPr fontId="1" type="noConversion"/>
  <hyperlinks>
    <hyperlink ref="A32:B32" location="Indice!A1" display="Voltar ao Indice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N239"/>
  <sheetViews>
    <sheetView showGridLines="0" topLeftCell="A2" zoomScale="90" zoomScaleNormal="90" workbookViewId="0">
      <selection activeCell="A2" sqref="A2:K2"/>
    </sheetView>
  </sheetViews>
  <sheetFormatPr defaultRowHeight="12.75"/>
  <cols>
    <col min="1" max="1" width="37.85546875" style="11" bestFit="1" customWidth="1"/>
    <col min="2" max="2" width="12.85546875" style="66" customWidth="1"/>
    <col min="3" max="3" width="6.85546875" style="67" customWidth="1"/>
    <col min="4" max="4" width="12.85546875" style="11" customWidth="1"/>
    <col min="5" max="5" width="6.85546875" style="49" customWidth="1"/>
    <col min="6" max="6" width="12.85546875" style="11" customWidth="1"/>
    <col min="7" max="7" width="6.85546875" style="49" customWidth="1"/>
    <col min="8" max="8" width="12.85546875" style="11" customWidth="1"/>
    <col min="9" max="9" width="6.85546875" style="49" customWidth="1"/>
    <col min="10" max="11" width="10.7109375" style="11" customWidth="1"/>
    <col min="12" max="12" width="9.140625" style="11"/>
    <col min="13" max="13" width="9.28515625" style="11" bestFit="1" customWidth="1"/>
    <col min="14" max="16384" width="9.140625" style="11"/>
  </cols>
  <sheetData>
    <row r="1" spans="1:14" s="18" customFormat="1" ht="10.5" hidden="1">
      <c r="B1" s="50"/>
      <c r="C1" s="51"/>
      <c r="E1" s="52"/>
      <c r="G1" s="52"/>
      <c r="I1" s="52"/>
    </row>
    <row r="2" spans="1:14" s="18" customFormat="1" ht="10.5">
      <c r="A2" s="229" t="s">
        <v>465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</row>
    <row r="3" spans="1:14" s="18" customFormat="1" ht="10.5">
      <c r="A3" s="53"/>
      <c r="B3" s="54"/>
      <c r="C3" s="51"/>
      <c r="D3" s="55"/>
      <c r="E3" s="56"/>
      <c r="F3" s="55"/>
      <c r="G3" s="56"/>
      <c r="H3" s="55"/>
      <c r="I3" s="56"/>
      <c r="J3" s="55"/>
      <c r="K3" s="57" t="s">
        <v>466</v>
      </c>
    </row>
    <row r="4" spans="1:14" s="58" customFormat="1" ht="33.75" customHeight="1">
      <c r="A4" s="230" t="s">
        <v>330</v>
      </c>
      <c r="B4" s="224" t="s">
        <v>398</v>
      </c>
      <c r="C4" s="225"/>
      <c r="D4" s="225"/>
      <c r="E4" s="226"/>
      <c r="F4" s="121" t="s">
        <v>399</v>
      </c>
      <c r="G4" s="125"/>
      <c r="H4" s="121"/>
      <c r="I4" s="125"/>
      <c r="J4" s="121" t="s">
        <v>331</v>
      </c>
      <c r="K4" s="121"/>
    </row>
    <row r="5" spans="1:14" s="58" customFormat="1" ht="10.5">
      <c r="A5" s="230"/>
      <c r="B5" s="231">
        <v>2018</v>
      </c>
      <c r="C5" s="232"/>
      <c r="D5" s="231">
        <v>2019</v>
      </c>
      <c r="E5" s="232"/>
      <c r="F5" s="231">
        <v>2018</v>
      </c>
      <c r="G5" s="232"/>
      <c r="H5" s="231">
        <v>2019</v>
      </c>
      <c r="I5" s="232"/>
      <c r="J5" s="121">
        <v>2018</v>
      </c>
      <c r="K5" s="121">
        <v>2019</v>
      </c>
    </row>
    <row r="6" spans="1:14" s="58" customFormat="1" ht="21" customHeight="1">
      <c r="A6" s="230"/>
      <c r="B6" s="120" t="s">
        <v>332</v>
      </c>
      <c r="C6" s="124" t="s">
        <v>315</v>
      </c>
      <c r="D6" s="120" t="s">
        <v>332</v>
      </c>
      <c r="E6" s="124" t="s">
        <v>315</v>
      </c>
      <c r="F6" s="120" t="s">
        <v>332</v>
      </c>
      <c r="G6" s="124" t="s">
        <v>315</v>
      </c>
      <c r="H6" s="120" t="s">
        <v>332</v>
      </c>
      <c r="I6" s="124" t="s">
        <v>315</v>
      </c>
      <c r="J6" s="224" t="s">
        <v>332</v>
      </c>
      <c r="K6" s="226"/>
      <c r="M6" s="189" t="s">
        <v>193</v>
      </c>
      <c r="N6" s="189"/>
    </row>
    <row r="7" spans="1:14">
      <c r="A7" s="59" t="s">
        <v>467</v>
      </c>
      <c r="B7" s="60">
        <v>4113783.3770000003</v>
      </c>
      <c r="C7" s="61">
        <f t="shared" ref="C7:C70" si="0">IF(B7=0,0,IF(OR(B7="x",B7="Ə"),"x",B7/$B$7*100))</f>
        <v>100</v>
      </c>
      <c r="D7" s="60">
        <v>4772187.5349999974</v>
      </c>
      <c r="E7" s="61">
        <f t="shared" ref="E7:E70" si="1">IF(D7=0,0,IF(OR(D7="x",D7="Ə"),"x",D7/$D$7*100))</f>
        <v>100</v>
      </c>
      <c r="F7" s="60">
        <v>3271493.277999999</v>
      </c>
      <c r="G7" s="61">
        <f t="shared" ref="G7:G70" si="2">IF(F7=0,0,IF(OR(F7="x",F7="Ə"),"x",F7/$F$7*100))</f>
        <v>100</v>
      </c>
      <c r="H7" s="60">
        <v>3265878.0470000017</v>
      </c>
      <c r="I7" s="61">
        <f t="shared" ref="I7:I70" si="3">IF(H7=0,0,IF(OR(H7="x",H7="Ə"),"x",H7/$H$7*100))</f>
        <v>100</v>
      </c>
      <c r="J7" s="60">
        <v>-842290.09900000133</v>
      </c>
      <c r="K7" s="60">
        <v>-1506309.4879999957</v>
      </c>
      <c r="L7" s="62"/>
    </row>
    <row r="8" spans="1:14">
      <c r="A8" s="62" t="s">
        <v>340</v>
      </c>
      <c r="B8" s="63">
        <v>117296.38400000002</v>
      </c>
      <c r="C8" s="64">
        <f t="shared" si="0"/>
        <v>2.8513019099595631</v>
      </c>
      <c r="D8" s="63">
        <v>126866.84299999999</v>
      </c>
      <c r="E8" s="64">
        <f t="shared" si="1"/>
        <v>2.6584630647797889</v>
      </c>
      <c r="F8" s="63">
        <v>188643.27400000003</v>
      </c>
      <c r="G8" s="64">
        <f t="shared" si="2"/>
        <v>5.7662742353340724</v>
      </c>
      <c r="H8" s="63">
        <v>226680.106</v>
      </c>
      <c r="I8" s="64">
        <f t="shared" si="3"/>
        <v>6.9408625410316764</v>
      </c>
      <c r="J8" s="63">
        <v>71346.890000000014</v>
      </c>
      <c r="K8" s="63">
        <v>99813.263000000006</v>
      </c>
      <c r="L8" s="62"/>
    </row>
    <row r="9" spans="1:14">
      <c r="A9" s="62" t="s">
        <v>468</v>
      </c>
      <c r="B9" s="63">
        <v>70657.872000000003</v>
      </c>
      <c r="C9" s="64">
        <f t="shared" si="0"/>
        <v>1.7175885437975504</v>
      </c>
      <c r="D9" s="63">
        <v>73861.380999999994</v>
      </c>
      <c r="E9" s="64">
        <f t="shared" si="1"/>
        <v>1.5477468238263614</v>
      </c>
      <c r="F9" s="63">
        <v>140937.28400000001</v>
      </c>
      <c r="G9" s="64">
        <f t="shared" si="2"/>
        <v>4.308041375104426</v>
      </c>
      <c r="H9" s="63">
        <v>171710.185</v>
      </c>
      <c r="I9" s="64">
        <f t="shared" si="3"/>
        <v>5.2577035188968866</v>
      </c>
      <c r="J9" s="63">
        <v>70279.412000000011</v>
      </c>
      <c r="K9" s="63">
        <v>97848.804000000004</v>
      </c>
      <c r="L9" s="62"/>
    </row>
    <row r="10" spans="1:14">
      <c r="A10" s="62" t="s">
        <v>469</v>
      </c>
      <c r="B10" s="63">
        <v>7080.0240000000003</v>
      </c>
      <c r="C10" s="64">
        <f t="shared" si="0"/>
        <v>0.17210492996748769</v>
      </c>
      <c r="D10" s="63">
        <v>4238.5959999999995</v>
      </c>
      <c r="E10" s="64">
        <f t="shared" si="1"/>
        <v>8.8818722418460075E-2</v>
      </c>
      <c r="F10" s="63">
        <v>3266.4769999999999</v>
      </c>
      <c r="G10" s="64">
        <f t="shared" si="2"/>
        <v>9.9846667024085539E-2</v>
      </c>
      <c r="H10" s="63">
        <v>1873.2760000000001</v>
      </c>
      <c r="I10" s="64">
        <f t="shared" si="3"/>
        <v>5.7359030957104165E-2</v>
      </c>
      <c r="J10" s="63">
        <v>-3813.5470000000005</v>
      </c>
      <c r="K10" s="63">
        <v>-2365.3199999999997</v>
      </c>
      <c r="L10" s="62"/>
    </row>
    <row r="11" spans="1:14">
      <c r="A11" s="62" t="s">
        <v>470</v>
      </c>
      <c r="B11" s="63">
        <v>32.963000000000001</v>
      </c>
      <c r="C11" s="64">
        <f t="shared" si="0"/>
        <v>8.0128186098215161E-4</v>
      </c>
      <c r="D11" s="63">
        <v>14.645</v>
      </c>
      <c r="E11" s="64">
        <f t="shared" si="1"/>
        <v>3.0688232372661791E-4</v>
      </c>
      <c r="F11" s="63">
        <v>23.132000000000001</v>
      </c>
      <c r="G11" s="64">
        <f t="shared" si="2"/>
        <v>7.0707771755354378E-4</v>
      </c>
      <c r="H11" s="63">
        <v>42.918999999999997</v>
      </c>
      <c r="I11" s="64">
        <f t="shared" si="3"/>
        <v>1.314164196652257E-3</v>
      </c>
      <c r="J11" s="63">
        <v>-9.8309999999999995</v>
      </c>
      <c r="K11" s="63">
        <v>28.273999999999997</v>
      </c>
      <c r="L11" s="62"/>
    </row>
    <row r="12" spans="1:14">
      <c r="A12" s="62" t="s">
        <v>471</v>
      </c>
      <c r="B12" s="63">
        <v>39525.525000000001</v>
      </c>
      <c r="C12" s="64">
        <f t="shared" si="0"/>
        <v>0.96080715433354225</v>
      </c>
      <c r="D12" s="63">
        <v>48752.220999999998</v>
      </c>
      <c r="E12" s="64">
        <f t="shared" si="1"/>
        <v>1.0215906362112406</v>
      </c>
      <c r="F12" s="63">
        <v>44416.381000000001</v>
      </c>
      <c r="G12" s="64">
        <f t="shared" si="2"/>
        <v>1.3576791154880075</v>
      </c>
      <c r="H12" s="63">
        <v>53053.726000000002</v>
      </c>
      <c r="I12" s="64">
        <f t="shared" si="3"/>
        <v>1.6244858269810334</v>
      </c>
      <c r="J12" s="63">
        <v>4890.8559999999998</v>
      </c>
      <c r="K12" s="63">
        <v>4301.5050000000047</v>
      </c>
      <c r="L12" s="62"/>
    </row>
    <row r="13" spans="1:14">
      <c r="A13" s="62" t="s">
        <v>344</v>
      </c>
      <c r="B13" s="63">
        <v>674968.59500000009</v>
      </c>
      <c r="C13" s="64">
        <f t="shared" si="0"/>
        <v>16.40748997075837</v>
      </c>
      <c r="D13" s="63">
        <v>985065.1120000002</v>
      </c>
      <c r="E13" s="64">
        <f t="shared" si="1"/>
        <v>20.641793826738219</v>
      </c>
      <c r="F13" s="63">
        <v>512912.43800000014</v>
      </c>
      <c r="G13" s="64">
        <f t="shared" si="2"/>
        <v>15.678236035183451</v>
      </c>
      <c r="H13" s="63">
        <v>455729.62199999997</v>
      </c>
      <c r="I13" s="64">
        <f t="shared" si="3"/>
        <v>13.954275555960457</v>
      </c>
      <c r="J13" s="63">
        <v>-162056.15699999995</v>
      </c>
      <c r="K13" s="63">
        <v>-529335.49000000022</v>
      </c>
      <c r="L13" s="62"/>
    </row>
    <row r="14" spans="1:14">
      <c r="A14" s="62" t="s">
        <v>472</v>
      </c>
      <c r="B14" s="63">
        <v>13032.174999999999</v>
      </c>
      <c r="C14" s="64">
        <f t="shared" si="0"/>
        <v>0.31679293258031943</v>
      </c>
      <c r="D14" s="63">
        <v>3479.8420000000001</v>
      </c>
      <c r="E14" s="64">
        <f t="shared" si="1"/>
        <v>7.2919221520073851E-2</v>
      </c>
      <c r="F14" s="63">
        <v>31111.374</v>
      </c>
      <c r="G14" s="64">
        <f t="shared" si="2"/>
        <v>0.95098388889307728</v>
      </c>
      <c r="H14" s="63">
        <v>39345.542999999998</v>
      </c>
      <c r="I14" s="64">
        <f t="shared" si="3"/>
        <v>1.2047462407894369</v>
      </c>
      <c r="J14" s="63">
        <v>18079.199000000001</v>
      </c>
      <c r="K14" s="63">
        <v>35865.701000000001</v>
      </c>
      <c r="L14" s="62"/>
    </row>
    <row r="15" spans="1:14">
      <c r="A15" s="62" t="s">
        <v>473</v>
      </c>
      <c r="B15" s="63">
        <v>124872.96799999999</v>
      </c>
      <c r="C15" s="64">
        <f t="shared" si="0"/>
        <v>3.0354774803690394</v>
      </c>
      <c r="D15" s="63">
        <v>235188.935</v>
      </c>
      <c r="E15" s="64">
        <f t="shared" si="1"/>
        <v>4.9283254959090819</v>
      </c>
      <c r="F15" s="63">
        <v>348376.44300000003</v>
      </c>
      <c r="G15" s="64">
        <f t="shared" si="2"/>
        <v>10.648850949587681</v>
      </c>
      <c r="H15" s="63">
        <v>288275.48599999998</v>
      </c>
      <c r="I15" s="64">
        <f t="shared" si="3"/>
        <v>8.8268907121258415</v>
      </c>
      <c r="J15" s="63">
        <v>223503.47500000003</v>
      </c>
      <c r="K15" s="63">
        <v>53086.550999999978</v>
      </c>
      <c r="L15" s="62"/>
    </row>
    <row r="16" spans="1:14">
      <c r="A16" s="62" t="s">
        <v>474</v>
      </c>
      <c r="B16" s="63">
        <v>1339.5050000000001</v>
      </c>
      <c r="C16" s="64">
        <f t="shared" si="0"/>
        <v>3.2561388805475745E-2</v>
      </c>
      <c r="D16" s="63">
        <v>13622.084000000001</v>
      </c>
      <c r="E16" s="64">
        <f t="shared" si="1"/>
        <v>0.28544737397877656</v>
      </c>
      <c r="F16" s="63">
        <v>1956.183</v>
      </c>
      <c r="G16" s="64">
        <f t="shared" si="2"/>
        <v>5.9794804200114286E-2</v>
      </c>
      <c r="H16" s="63">
        <v>3442.7049999999999</v>
      </c>
      <c r="I16" s="64">
        <f t="shared" si="3"/>
        <v>0.1054143770972229</v>
      </c>
      <c r="J16" s="63">
        <v>616.67799999999988</v>
      </c>
      <c r="K16" s="63">
        <v>-10179.379000000001</v>
      </c>
      <c r="L16" s="62"/>
    </row>
    <row r="17" spans="1:12">
      <c r="A17" s="62" t="s">
        <v>475</v>
      </c>
      <c r="B17" s="63">
        <v>165048.57800000001</v>
      </c>
      <c r="C17" s="64">
        <f t="shared" si="0"/>
        <v>4.0120872412188753</v>
      </c>
      <c r="D17" s="63">
        <v>151369.54399999999</v>
      </c>
      <c r="E17" s="64">
        <f t="shared" si="1"/>
        <v>3.1719110552515217</v>
      </c>
      <c r="F17" s="63">
        <v>69528.649000000005</v>
      </c>
      <c r="G17" s="64">
        <f t="shared" si="2"/>
        <v>2.1252878453874064</v>
      </c>
      <c r="H17" s="63">
        <v>57960.288999999997</v>
      </c>
      <c r="I17" s="64">
        <f t="shared" si="3"/>
        <v>1.7747230045298741</v>
      </c>
      <c r="J17" s="63">
        <v>-95519.929000000004</v>
      </c>
      <c r="K17" s="63">
        <v>-93409.255000000005</v>
      </c>
      <c r="L17" s="62"/>
    </row>
    <row r="18" spans="1:12">
      <c r="A18" s="62" t="s">
        <v>476</v>
      </c>
      <c r="B18" s="63">
        <v>3798.3649999999998</v>
      </c>
      <c r="C18" s="64">
        <f t="shared" si="0"/>
        <v>9.23326449622143E-2</v>
      </c>
      <c r="D18" s="63">
        <v>6973.7489999999998</v>
      </c>
      <c r="E18" s="64">
        <f t="shared" si="1"/>
        <v>0.14613317160847922</v>
      </c>
      <c r="F18" s="63">
        <v>3533.895</v>
      </c>
      <c r="G18" s="64">
        <f t="shared" si="2"/>
        <v>0.1080208546893429</v>
      </c>
      <c r="H18" s="63">
        <v>3631.6750000000002</v>
      </c>
      <c r="I18" s="64">
        <f t="shared" si="3"/>
        <v>0.11120056988459857</v>
      </c>
      <c r="J18" s="63">
        <v>-264.4699999999998</v>
      </c>
      <c r="K18" s="63">
        <v>-3342.0739999999996</v>
      </c>
      <c r="L18" s="62"/>
    </row>
    <row r="19" spans="1:12">
      <c r="A19" s="62" t="s">
        <v>477</v>
      </c>
      <c r="B19" s="63">
        <v>46796.807000000001</v>
      </c>
      <c r="C19" s="64">
        <f t="shared" si="0"/>
        <v>1.1375612838935343</v>
      </c>
      <c r="D19" s="63">
        <v>804.36599999999999</v>
      </c>
      <c r="E19" s="64">
        <f t="shared" si="1"/>
        <v>1.6855288986458501E-2</v>
      </c>
      <c r="F19" s="63">
        <v>1872.3420000000001</v>
      </c>
      <c r="G19" s="64">
        <f t="shared" si="2"/>
        <v>5.7232029562495124E-2</v>
      </c>
      <c r="H19" s="63">
        <v>3099.15</v>
      </c>
      <c r="I19" s="64">
        <f t="shared" si="3"/>
        <v>9.4894847737711577E-2</v>
      </c>
      <c r="J19" s="63">
        <v>-44924.465000000004</v>
      </c>
      <c r="K19" s="63">
        <v>2294.7840000000001</v>
      </c>
      <c r="L19" s="62"/>
    </row>
    <row r="20" spans="1:12">
      <c r="A20" s="62" t="s">
        <v>478</v>
      </c>
      <c r="B20" s="63">
        <v>107647.391</v>
      </c>
      <c r="C20" s="64">
        <f t="shared" si="0"/>
        <v>2.6167491366184299</v>
      </c>
      <c r="D20" s="63">
        <v>56136.135000000002</v>
      </c>
      <c r="E20" s="64">
        <f t="shared" si="1"/>
        <v>1.1763187131328867</v>
      </c>
      <c r="F20" s="63">
        <v>2034.489</v>
      </c>
      <c r="G20" s="64">
        <f t="shared" si="2"/>
        <v>6.2188390044431587E-2</v>
      </c>
      <c r="H20" s="63">
        <v>3197.098</v>
      </c>
      <c r="I20" s="64">
        <f t="shared" si="3"/>
        <v>9.7893979934027792E-2</v>
      </c>
      <c r="J20" s="63">
        <v>-105612.902</v>
      </c>
      <c r="K20" s="63">
        <v>-52939.037000000004</v>
      </c>
      <c r="L20" s="62"/>
    </row>
    <row r="21" spans="1:12">
      <c r="A21" s="62" t="s">
        <v>479</v>
      </c>
      <c r="B21" s="63">
        <v>56691.877</v>
      </c>
      <c r="C21" s="64">
        <f t="shared" si="0"/>
        <v>1.3780958257783342</v>
      </c>
      <c r="D21" s="63">
        <v>96903.604000000007</v>
      </c>
      <c r="E21" s="64">
        <f t="shared" si="1"/>
        <v>2.0305908619326725</v>
      </c>
      <c r="F21" s="63">
        <v>5018.5389999999998</v>
      </c>
      <c r="G21" s="64">
        <f t="shared" si="2"/>
        <v>0.15340208808462058</v>
      </c>
      <c r="H21" s="63">
        <v>5813.4120000000003</v>
      </c>
      <c r="I21" s="64">
        <f t="shared" si="3"/>
        <v>0.17800456466340298</v>
      </c>
      <c r="J21" s="63">
        <v>-51673.338000000003</v>
      </c>
      <c r="K21" s="63">
        <v>-91090.19200000001</v>
      </c>
      <c r="L21" s="62"/>
    </row>
    <row r="22" spans="1:12">
      <c r="A22" s="62" t="s">
        <v>480</v>
      </c>
      <c r="B22" s="63">
        <v>993.82100000000003</v>
      </c>
      <c r="C22" s="64">
        <f t="shared" si="0"/>
        <v>2.4158321158970448E-2</v>
      </c>
      <c r="D22" s="63">
        <v>220.74299999999999</v>
      </c>
      <c r="E22" s="64">
        <f t="shared" si="1"/>
        <v>4.6256145296268225E-3</v>
      </c>
      <c r="F22" s="63">
        <v>8408.0310000000009</v>
      </c>
      <c r="G22" s="64">
        <f t="shared" si="2"/>
        <v>0.25700896457718486</v>
      </c>
      <c r="H22" s="63">
        <v>2596.3960000000002</v>
      </c>
      <c r="I22" s="64">
        <f t="shared" si="3"/>
        <v>7.9500702801349854E-2</v>
      </c>
      <c r="J22" s="63">
        <v>7414.2100000000009</v>
      </c>
      <c r="K22" s="63">
        <v>2375.6530000000002</v>
      </c>
      <c r="L22" s="62"/>
    </row>
    <row r="23" spans="1:12">
      <c r="A23" s="62" t="s">
        <v>481</v>
      </c>
      <c r="B23" s="63">
        <v>4672.6319999999996</v>
      </c>
      <c r="C23" s="64">
        <f t="shared" si="0"/>
        <v>0.11358478489957687</v>
      </c>
      <c r="D23" s="63">
        <v>5160.6620000000003</v>
      </c>
      <c r="E23" s="64">
        <f t="shared" si="1"/>
        <v>0.1081403855600994</v>
      </c>
      <c r="F23" s="63">
        <v>6193.4489999999996</v>
      </c>
      <c r="G23" s="64">
        <f t="shared" si="2"/>
        <v>0.18931565721529817</v>
      </c>
      <c r="H23" s="63">
        <v>10368.16</v>
      </c>
      <c r="I23" s="64">
        <f t="shared" si="3"/>
        <v>0.3174692946518341</v>
      </c>
      <c r="J23" s="63">
        <v>1520.817</v>
      </c>
      <c r="K23" s="63">
        <v>5207.4979999999996</v>
      </c>
      <c r="L23" s="62"/>
    </row>
    <row r="24" spans="1:12">
      <c r="A24" s="62" t="s">
        <v>482</v>
      </c>
      <c r="B24" s="63" t="s">
        <v>483</v>
      </c>
      <c r="C24" s="64" t="str">
        <f t="shared" si="0"/>
        <v>x</v>
      </c>
      <c r="D24" s="63">
        <v>7554.3379999999997</v>
      </c>
      <c r="E24" s="64">
        <f t="shared" si="1"/>
        <v>0.15829926935174404</v>
      </c>
      <c r="F24" s="63">
        <v>2220.2170000000001</v>
      </c>
      <c r="G24" s="64">
        <f t="shared" si="2"/>
        <v>6.7865552863287909E-2</v>
      </c>
      <c r="H24" s="63">
        <v>5981.5240000000003</v>
      </c>
      <c r="I24" s="64">
        <f t="shared" si="3"/>
        <v>0.18315209306405547</v>
      </c>
      <c r="J24" s="63">
        <v>2219.8430000000003</v>
      </c>
      <c r="K24" s="63">
        <v>-1572.8139999999994</v>
      </c>
      <c r="L24" s="62"/>
    </row>
    <row r="25" spans="1:12">
      <c r="A25" s="62" t="s">
        <v>484</v>
      </c>
      <c r="B25" s="63">
        <v>871.05200000000002</v>
      </c>
      <c r="C25" s="64">
        <f t="shared" si="0"/>
        <v>2.1173988034227011E-2</v>
      </c>
      <c r="D25" s="63">
        <v>182066.22200000001</v>
      </c>
      <c r="E25" s="64">
        <f t="shared" si="1"/>
        <v>3.8151522894835295</v>
      </c>
      <c r="F25" s="63">
        <v>4566.0420000000004</v>
      </c>
      <c r="G25" s="64">
        <f t="shared" si="2"/>
        <v>0.13957057563607203</v>
      </c>
      <c r="H25" s="63">
        <v>4558.0829999999996</v>
      </c>
      <c r="I25" s="64">
        <f t="shared" si="3"/>
        <v>0.13956684647753465</v>
      </c>
      <c r="J25" s="63">
        <v>3694.9900000000002</v>
      </c>
      <c r="K25" s="63">
        <v>-177508.139</v>
      </c>
      <c r="L25" s="62"/>
    </row>
    <row r="26" spans="1:12">
      <c r="A26" s="62" t="s">
        <v>485</v>
      </c>
      <c r="B26" s="63">
        <v>146056.28700000001</v>
      </c>
      <c r="C26" s="64">
        <f t="shared" si="0"/>
        <v>3.5504126886358414</v>
      </c>
      <c r="D26" s="63">
        <v>225303.88699999999</v>
      </c>
      <c r="E26" s="64">
        <f t="shared" si="1"/>
        <v>4.7211867795970868</v>
      </c>
      <c r="F26" s="63">
        <v>26895.94</v>
      </c>
      <c r="G26" s="64">
        <f t="shared" si="2"/>
        <v>0.82213037639015452</v>
      </c>
      <c r="H26" s="63">
        <v>26069.878000000001</v>
      </c>
      <c r="I26" s="64">
        <f t="shared" si="3"/>
        <v>0.79825019871600822</v>
      </c>
      <c r="J26" s="63">
        <v>-119160.34700000001</v>
      </c>
      <c r="K26" s="63">
        <v>-199234.00899999999</v>
      </c>
      <c r="L26" s="62"/>
    </row>
    <row r="27" spans="1:12">
      <c r="A27" s="62" t="s">
        <v>486</v>
      </c>
      <c r="B27" s="63">
        <v>3146.7629999999999</v>
      </c>
      <c r="C27" s="64">
        <f t="shared" si="0"/>
        <v>7.6493162415732119E-2</v>
      </c>
      <c r="D27" s="63">
        <v>281.00099999999998</v>
      </c>
      <c r="E27" s="64">
        <f t="shared" si="1"/>
        <v>5.8883058961763986E-3</v>
      </c>
      <c r="F27" s="63">
        <v>1196.845</v>
      </c>
      <c r="G27" s="64">
        <f t="shared" si="2"/>
        <v>3.6584058052281293E-2</v>
      </c>
      <c r="H27" s="63">
        <v>1390.223</v>
      </c>
      <c r="I27" s="64">
        <f t="shared" si="3"/>
        <v>4.2568123487557744E-2</v>
      </c>
      <c r="J27" s="63">
        <v>-1949.9179999999999</v>
      </c>
      <c r="K27" s="63">
        <v>1109.222</v>
      </c>
      <c r="L27" s="62"/>
    </row>
    <row r="28" spans="1:12">
      <c r="A28" s="62" t="s">
        <v>345</v>
      </c>
      <c r="B28" s="63">
        <v>135505.33999999997</v>
      </c>
      <c r="C28" s="64">
        <f t="shared" si="0"/>
        <v>3.2939347452664851</v>
      </c>
      <c r="D28" s="63">
        <v>248373.92499999999</v>
      </c>
      <c r="E28" s="64">
        <f t="shared" si="1"/>
        <v>5.2046136740935962</v>
      </c>
      <c r="F28" s="63">
        <v>486102.03700000001</v>
      </c>
      <c r="G28" s="64">
        <f t="shared" si="2"/>
        <v>14.858720336334438</v>
      </c>
      <c r="H28" s="63">
        <v>425620.88499999995</v>
      </c>
      <c r="I28" s="64">
        <f t="shared" si="3"/>
        <v>13.032356961123226</v>
      </c>
      <c r="J28" s="63">
        <v>350596.69700000004</v>
      </c>
      <c r="K28" s="63">
        <v>177246.95999999996</v>
      </c>
      <c r="L28" s="62"/>
    </row>
    <row r="29" spans="1:12">
      <c r="A29" s="62" t="s">
        <v>473</v>
      </c>
      <c r="B29" s="63">
        <v>124872.96799999999</v>
      </c>
      <c r="C29" s="64">
        <f t="shared" si="0"/>
        <v>3.0354774803690394</v>
      </c>
      <c r="D29" s="63">
        <v>235188.935</v>
      </c>
      <c r="E29" s="64">
        <f t="shared" si="1"/>
        <v>4.9283254959090819</v>
      </c>
      <c r="F29" s="63">
        <v>348376.44300000003</v>
      </c>
      <c r="G29" s="64">
        <f t="shared" si="2"/>
        <v>10.648850949587681</v>
      </c>
      <c r="H29" s="63">
        <v>288275.48599999998</v>
      </c>
      <c r="I29" s="64">
        <f t="shared" si="3"/>
        <v>8.8268907121258415</v>
      </c>
      <c r="J29" s="63">
        <v>223503.47500000003</v>
      </c>
      <c r="K29" s="63">
        <v>53086.550999999978</v>
      </c>
      <c r="L29" s="62"/>
    </row>
    <row r="30" spans="1:12">
      <c r="A30" s="62" t="s">
        <v>487</v>
      </c>
      <c r="B30" s="63">
        <v>3834.5259999999998</v>
      </c>
      <c r="C30" s="64">
        <f t="shared" si="0"/>
        <v>9.3211665481432074E-2</v>
      </c>
      <c r="D30" s="63">
        <v>3433.2289999999998</v>
      </c>
      <c r="E30" s="64">
        <f t="shared" si="1"/>
        <v>7.1942457726569653E-2</v>
      </c>
      <c r="F30" s="63">
        <v>59452.105000000003</v>
      </c>
      <c r="G30" s="64">
        <f t="shared" si="2"/>
        <v>1.817277308799655</v>
      </c>
      <c r="H30" s="63">
        <v>59885.006000000001</v>
      </c>
      <c r="I30" s="64">
        <f t="shared" si="3"/>
        <v>1.8336571402293995</v>
      </c>
      <c r="J30" s="63">
        <v>55617.579000000005</v>
      </c>
      <c r="K30" s="63">
        <v>56451.777000000002</v>
      </c>
      <c r="L30" s="62"/>
    </row>
    <row r="31" spans="1:12">
      <c r="A31" s="62" t="s">
        <v>488</v>
      </c>
      <c r="B31" s="63">
        <v>54.454000000000001</v>
      </c>
      <c r="C31" s="64">
        <f t="shared" si="0"/>
        <v>1.3236963400759057E-3</v>
      </c>
      <c r="D31" s="63">
        <v>238.245</v>
      </c>
      <c r="E31" s="64">
        <f t="shared" si="1"/>
        <v>4.9923645760497157E-3</v>
      </c>
      <c r="F31" s="63">
        <v>22190.34</v>
      </c>
      <c r="G31" s="64">
        <f t="shared" si="2"/>
        <v>0.67829392006471989</v>
      </c>
      <c r="H31" s="63">
        <v>25322.024000000001</v>
      </c>
      <c r="I31" s="64">
        <f t="shared" si="3"/>
        <v>0.77535118077236609</v>
      </c>
      <c r="J31" s="63">
        <v>22135.885999999999</v>
      </c>
      <c r="K31" s="63">
        <v>25083.779000000002</v>
      </c>
      <c r="L31" s="62"/>
    </row>
    <row r="32" spans="1:12">
      <c r="A32" s="62" t="s">
        <v>489</v>
      </c>
      <c r="B32" s="63">
        <v>6573.2169999999996</v>
      </c>
      <c r="C32" s="64">
        <f t="shared" si="0"/>
        <v>0.159785200084929</v>
      </c>
      <c r="D32" s="63">
        <v>9455.0030000000006</v>
      </c>
      <c r="E32" s="64">
        <f t="shared" si="1"/>
        <v>0.19812723055528467</v>
      </c>
      <c r="F32" s="63">
        <v>42975.870999999999</v>
      </c>
      <c r="G32" s="64">
        <f t="shared" si="2"/>
        <v>1.3136469296453193</v>
      </c>
      <c r="H32" s="63">
        <v>41296.319000000003</v>
      </c>
      <c r="I32" s="64">
        <f t="shared" si="3"/>
        <v>1.2644782936072683</v>
      </c>
      <c r="J32" s="63">
        <v>36402.654000000002</v>
      </c>
      <c r="K32" s="63">
        <v>31841.316000000003</v>
      </c>
      <c r="L32" s="62"/>
    </row>
    <row r="33" spans="1:12">
      <c r="A33" s="62" t="s">
        <v>490</v>
      </c>
      <c r="B33" s="63">
        <v>170.17500000000001</v>
      </c>
      <c r="C33" s="64">
        <f t="shared" si="0"/>
        <v>4.1367029910092425E-3</v>
      </c>
      <c r="D33" s="63">
        <v>58.512999999999998</v>
      </c>
      <c r="E33" s="64">
        <f t="shared" si="1"/>
        <v>1.2261253266108293E-3</v>
      </c>
      <c r="F33" s="63">
        <v>13107.278</v>
      </c>
      <c r="G33" s="64">
        <f t="shared" si="2"/>
        <v>0.40065122823706456</v>
      </c>
      <c r="H33" s="63">
        <v>10842.05</v>
      </c>
      <c r="I33" s="64">
        <f t="shared" si="3"/>
        <v>0.33197963438835026</v>
      </c>
      <c r="J33" s="63">
        <v>12937.103000000001</v>
      </c>
      <c r="K33" s="63">
        <v>10783.536999999998</v>
      </c>
      <c r="L33" s="62"/>
    </row>
    <row r="34" spans="1:12">
      <c r="A34" s="62" t="s">
        <v>491</v>
      </c>
      <c r="B34" s="63">
        <v>4007809.5290000006</v>
      </c>
      <c r="C34" s="64">
        <f t="shared" si="0"/>
        <v>97.42393222276857</v>
      </c>
      <c r="D34" s="63">
        <v>4771909.282999997</v>
      </c>
      <c r="E34" s="64">
        <f t="shared" si="1"/>
        <v>99.994169298713445</v>
      </c>
      <c r="F34" s="63">
        <v>3138746.7899999991</v>
      </c>
      <c r="G34" s="64">
        <f t="shared" si="2"/>
        <v>95.942327349633032</v>
      </c>
      <c r="H34" s="63">
        <v>3113415.5970000015</v>
      </c>
      <c r="I34" s="64">
        <f t="shared" si="3"/>
        <v>95.331655138193213</v>
      </c>
      <c r="J34" s="63">
        <v>-869062.73900000146</v>
      </c>
      <c r="K34" s="63">
        <v>-1658493.6859999956</v>
      </c>
      <c r="L34" s="62"/>
    </row>
    <row r="35" spans="1:12">
      <c r="A35" s="62" t="s">
        <v>342</v>
      </c>
      <c r="B35" s="63">
        <v>631067.9430000002</v>
      </c>
      <c r="C35" s="64">
        <f t="shared" si="0"/>
        <v>15.34032993881681</v>
      </c>
      <c r="D35" s="63">
        <v>735818.478</v>
      </c>
      <c r="E35" s="64">
        <f t="shared" si="1"/>
        <v>15.418892753132351</v>
      </c>
      <c r="F35" s="63">
        <v>381204.38900000014</v>
      </c>
      <c r="G35" s="64">
        <f t="shared" si="2"/>
        <v>11.652305433836819</v>
      </c>
      <c r="H35" s="63">
        <v>458074.89400000003</v>
      </c>
      <c r="I35" s="64">
        <f t="shared" si="3"/>
        <v>14.026086933061766</v>
      </c>
      <c r="J35" s="63">
        <v>-249863.55400000006</v>
      </c>
      <c r="K35" s="63">
        <v>-277743.58399999997</v>
      </c>
      <c r="L35" s="62"/>
    </row>
    <row r="36" spans="1:12">
      <c r="A36" s="62" t="s">
        <v>492</v>
      </c>
      <c r="B36" s="63">
        <v>52.709000000000003</v>
      </c>
      <c r="C36" s="64">
        <f t="shared" si="0"/>
        <v>1.2812779665233207E-3</v>
      </c>
      <c r="D36" s="63">
        <v>49.963999999999999</v>
      </c>
      <c r="E36" s="64">
        <f t="shared" si="1"/>
        <v>1.0469831630369913E-3</v>
      </c>
      <c r="F36" s="63">
        <v>895.303</v>
      </c>
      <c r="G36" s="64">
        <f t="shared" si="2"/>
        <v>2.7366799315184175E-2</v>
      </c>
      <c r="H36" s="63">
        <v>761.16200000000003</v>
      </c>
      <c r="I36" s="64">
        <f t="shared" si="3"/>
        <v>2.3306504071675144E-2</v>
      </c>
      <c r="J36" s="63">
        <v>842.59400000000005</v>
      </c>
      <c r="K36" s="63">
        <v>711.19800000000009</v>
      </c>
      <c r="L36" s="62"/>
    </row>
    <row r="37" spans="1:12">
      <c r="A37" s="62" t="s">
        <v>493</v>
      </c>
      <c r="B37" s="63">
        <v>38.094999999999999</v>
      </c>
      <c r="C37" s="64">
        <f t="shared" si="0"/>
        <v>9.260332037167449E-4</v>
      </c>
      <c r="D37" s="63">
        <v>82.891999999999996</v>
      </c>
      <c r="E37" s="64">
        <f t="shared" si="1"/>
        <v>1.7369811934685429E-3</v>
      </c>
      <c r="F37" s="63">
        <v>1601.0070000000001</v>
      </c>
      <c r="G37" s="64">
        <f t="shared" si="2"/>
        <v>4.8938110640984189E-2</v>
      </c>
      <c r="H37" s="63">
        <v>2297.38</v>
      </c>
      <c r="I37" s="64">
        <f t="shared" si="3"/>
        <v>7.0344941450289217E-2</v>
      </c>
      <c r="J37" s="63">
        <v>1562.912</v>
      </c>
      <c r="K37" s="63">
        <v>2214.4880000000003</v>
      </c>
      <c r="L37" s="62"/>
    </row>
    <row r="38" spans="1:12">
      <c r="A38" s="62" t="s">
        <v>494</v>
      </c>
      <c r="B38" s="63">
        <v>330.35</v>
      </c>
      <c r="C38" s="64">
        <f t="shared" si="0"/>
        <v>8.0303207467601178E-3</v>
      </c>
      <c r="D38" s="63">
        <v>936.47299999999996</v>
      </c>
      <c r="E38" s="64">
        <f t="shared" si="1"/>
        <v>1.9623558234703794E-2</v>
      </c>
      <c r="F38" s="63">
        <v>370.58499999999998</v>
      </c>
      <c r="G38" s="64">
        <f t="shared" si="2"/>
        <v>1.1327701710166867E-2</v>
      </c>
      <c r="H38" s="63">
        <v>659.09799999999996</v>
      </c>
      <c r="I38" s="64">
        <f t="shared" si="3"/>
        <v>2.0181341449826636E-2</v>
      </c>
      <c r="J38" s="63">
        <v>40.234999999999957</v>
      </c>
      <c r="K38" s="63">
        <v>-277.375</v>
      </c>
      <c r="L38" s="62"/>
    </row>
    <row r="39" spans="1:12">
      <c r="A39" s="62" t="s">
        <v>495</v>
      </c>
      <c r="B39" s="63">
        <v>63.122999999999998</v>
      </c>
      <c r="C39" s="64">
        <f t="shared" si="0"/>
        <v>1.5344269305213832E-3</v>
      </c>
      <c r="D39" s="63">
        <v>779.60799999999995</v>
      </c>
      <c r="E39" s="64">
        <f t="shared" si="1"/>
        <v>1.63364912690926E-2</v>
      </c>
      <c r="F39" s="63">
        <v>3080.9389999999999</v>
      </c>
      <c r="G39" s="64">
        <f t="shared" si="2"/>
        <v>9.4175311950618068E-2</v>
      </c>
      <c r="H39" s="63">
        <v>4372.1840000000002</v>
      </c>
      <c r="I39" s="64">
        <f t="shared" si="3"/>
        <v>0.13387468659511761</v>
      </c>
      <c r="J39" s="63">
        <v>3017.8159999999998</v>
      </c>
      <c r="K39" s="63">
        <v>3592.576</v>
      </c>
      <c r="L39" s="62"/>
    </row>
    <row r="40" spans="1:12">
      <c r="A40" s="62" t="s">
        <v>468</v>
      </c>
      <c r="B40" s="63">
        <v>70657.872000000003</v>
      </c>
      <c r="C40" s="64">
        <f t="shared" si="0"/>
        <v>1.7175885437975504</v>
      </c>
      <c r="D40" s="63">
        <v>73861.380999999994</v>
      </c>
      <c r="E40" s="64">
        <f t="shared" si="1"/>
        <v>1.5477468238263614</v>
      </c>
      <c r="F40" s="63">
        <v>140937.28400000001</v>
      </c>
      <c r="G40" s="64">
        <f t="shared" si="2"/>
        <v>4.308041375104426</v>
      </c>
      <c r="H40" s="63">
        <v>171710.185</v>
      </c>
      <c r="I40" s="64">
        <f t="shared" si="3"/>
        <v>5.2577035188968866</v>
      </c>
      <c r="J40" s="63">
        <v>70279.412000000011</v>
      </c>
      <c r="K40" s="63">
        <v>97848.804000000004</v>
      </c>
      <c r="L40" s="62"/>
    </row>
    <row r="41" spans="1:12">
      <c r="A41" s="62" t="s">
        <v>496</v>
      </c>
      <c r="B41" s="63">
        <v>8.5860000000000003</v>
      </c>
      <c r="C41" s="64">
        <f t="shared" si="0"/>
        <v>2.0871298299283294E-4</v>
      </c>
      <c r="D41" s="63">
        <v>842.74900000000002</v>
      </c>
      <c r="E41" s="64">
        <f t="shared" si="1"/>
        <v>1.7659595181856166E-2</v>
      </c>
      <c r="F41" s="63">
        <v>441.76900000000001</v>
      </c>
      <c r="G41" s="64">
        <f t="shared" si="2"/>
        <v>1.3503588803644797E-2</v>
      </c>
      <c r="H41" s="63">
        <v>394.68099999999998</v>
      </c>
      <c r="I41" s="64">
        <f t="shared" si="3"/>
        <v>1.2084988916305356E-2</v>
      </c>
      <c r="J41" s="63">
        <v>433.18299999999999</v>
      </c>
      <c r="K41" s="63">
        <v>-448.06800000000004</v>
      </c>
      <c r="L41" s="62"/>
    </row>
    <row r="42" spans="1:12">
      <c r="A42" s="62" t="s">
        <v>497</v>
      </c>
      <c r="B42" s="63">
        <v>354.56400000000002</v>
      </c>
      <c r="C42" s="64">
        <f t="shared" si="0"/>
        <v>8.618927335414724E-3</v>
      </c>
      <c r="D42" s="63">
        <v>28.529</v>
      </c>
      <c r="E42" s="64">
        <f t="shared" si="1"/>
        <v>5.9781808218481957E-4</v>
      </c>
      <c r="F42" s="63">
        <v>33527.680999999997</v>
      </c>
      <c r="G42" s="64">
        <f t="shared" si="2"/>
        <v>1.0248433406684814</v>
      </c>
      <c r="H42" s="63">
        <v>23812.228999999999</v>
      </c>
      <c r="I42" s="64">
        <f t="shared" si="3"/>
        <v>0.72912180605989374</v>
      </c>
      <c r="J42" s="63">
        <v>33173.116999999998</v>
      </c>
      <c r="K42" s="63">
        <v>23783.7</v>
      </c>
      <c r="L42" s="62"/>
    </row>
    <row r="43" spans="1:12">
      <c r="A43" s="62" t="s">
        <v>469</v>
      </c>
      <c r="B43" s="63">
        <v>7080.0240000000003</v>
      </c>
      <c r="C43" s="64">
        <f t="shared" si="0"/>
        <v>0.17210492996748769</v>
      </c>
      <c r="D43" s="63">
        <v>4238.5959999999995</v>
      </c>
      <c r="E43" s="64">
        <f t="shared" si="1"/>
        <v>8.8818722418460075E-2</v>
      </c>
      <c r="F43" s="63">
        <v>3266.4769999999999</v>
      </c>
      <c r="G43" s="64">
        <f t="shared" si="2"/>
        <v>9.9846667024085539E-2</v>
      </c>
      <c r="H43" s="63">
        <v>1873.2760000000001</v>
      </c>
      <c r="I43" s="64">
        <f t="shared" si="3"/>
        <v>5.7359030957104165E-2</v>
      </c>
      <c r="J43" s="63">
        <v>-3813.5470000000005</v>
      </c>
      <c r="K43" s="63">
        <v>-2365.3199999999997</v>
      </c>
      <c r="L43" s="62"/>
    </row>
    <row r="44" spans="1:12">
      <c r="A44" s="62" t="s">
        <v>470</v>
      </c>
      <c r="B44" s="63">
        <v>32.963000000000001</v>
      </c>
      <c r="C44" s="64">
        <f t="shared" si="0"/>
        <v>8.0128186098215161E-4</v>
      </c>
      <c r="D44" s="63">
        <v>14.645</v>
      </c>
      <c r="E44" s="64">
        <f t="shared" si="1"/>
        <v>3.0688232372661791E-4</v>
      </c>
      <c r="F44" s="63">
        <v>23.132000000000001</v>
      </c>
      <c r="G44" s="64">
        <f t="shared" si="2"/>
        <v>7.0707771755354378E-4</v>
      </c>
      <c r="H44" s="63">
        <v>42.918999999999997</v>
      </c>
      <c r="I44" s="64">
        <f t="shared" si="3"/>
        <v>1.314164196652257E-3</v>
      </c>
      <c r="J44" s="63">
        <v>-9.8309999999999995</v>
      </c>
      <c r="K44" s="63">
        <v>28.273999999999997</v>
      </c>
      <c r="L44" s="62"/>
    </row>
    <row r="45" spans="1:12">
      <c r="A45" s="62" t="s">
        <v>498</v>
      </c>
      <c r="B45" s="63">
        <v>228.01900000000001</v>
      </c>
      <c r="C45" s="64">
        <f t="shared" si="0"/>
        <v>5.5428052258377335E-3</v>
      </c>
      <c r="D45" s="63">
        <v>39.890999999999998</v>
      </c>
      <c r="E45" s="64">
        <f t="shared" si="1"/>
        <v>8.3590595942495828E-4</v>
      </c>
      <c r="F45" s="63">
        <v>1357.0820000000001</v>
      </c>
      <c r="G45" s="64">
        <f t="shared" si="2"/>
        <v>4.1482035409519204E-2</v>
      </c>
      <c r="H45" s="63">
        <v>1477.135</v>
      </c>
      <c r="I45" s="64">
        <f t="shared" si="3"/>
        <v>4.5229337370906404E-2</v>
      </c>
      <c r="J45" s="63">
        <v>1129.0630000000001</v>
      </c>
      <c r="K45" s="63">
        <v>1437.2439999999999</v>
      </c>
      <c r="L45" s="62"/>
    </row>
    <row r="46" spans="1:12">
      <c r="A46" s="62" t="s">
        <v>499</v>
      </c>
      <c r="B46" s="63" t="s">
        <v>500</v>
      </c>
      <c r="C46" s="64" t="str">
        <f t="shared" si="0"/>
        <v>x</v>
      </c>
      <c r="D46" s="63">
        <v>1.4850000000000001</v>
      </c>
      <c r="E46" s="64">
        <f t="shared" si="1"/>
        <v>3.1117804761627015E-5</v>
      </c>
      <c r="F46" s="63">
        <v>250.03800000000001</v>
      </c>
      <c r="G46" s="64">
        <f t="shared" si="2"/>
        <v>7.6429317975814006E-3</v>
      </c>
      <c r="H46" s="63">
        <v>457.48200000000003</v>
      </c>
      <c r="I46" s="64">
        <f t="shared" si="3"/>
        <v>1.4007932734054103E-2</v>
      </c>
      <c r="J46" s="63">
        <v>250.03800000000001</v>
      </c>
      <c r="K46" s="63">
        <v>455.99700000000001</v>
      </c>
      <c r="L46" s="62"/>
    </row>
    <row r="47" spans="1:12">
      <c r="A47" s="62" t="s">
        <v>501</v>
      </c>
      <c r="B47" s="63">
        <v>617.15</v>
      </c>
      <c r="C47" s="64">
        <f t="shared" si="0"/>
        <v>1.500200529397005E-2</v>
      </c>
      <c r="D47" s="63">
        <v>1172.0150000000001</v>
      </c>
      <c r="E47" s="64">
        <f t="shared" si="1"/>
        <v>2.455928211966215E-2</v>
      </c>
      <c r="F47" s="63">
        <v>4646.643</v>
      </c>
      <c r="G47" s="64">
        <f t="shared" si="2"/>
        <v>0.14203431293127056</v>
      </c>
      <c r="H47" s="63">
        <v>5249.5410000000002</v>
      </c>
      <c r="I47" s="64">
        <f t="shared" si="3"/>
        <v>0.16073903937785333</v>
      </c>
      <c r="J47" s="63">
        <v>4029.4929999999999</v>
      </c>
      <c r="K47" s="63">
        <v>4077.5259999999998</v>
      </c>
      <c r="L47" s="62"/>
    </row>
    <row r="48" spans="1:12">
      <c r="A48" s="62" t="s">
        <v>471</v>
      </c>
      <c r="B48" s="63">
        <v>39525.525000000001</v>
      </c>
      <c r="C48" s="64">
        <f t="shared" si="0"/>
        <v>0.96080715433354225</v>
      </c>
      <c r="D48" s="63">
        <v>48752.220999999998</v>
      </c>
      <c r="E48" s="64">
        <f t="shared" si="1"/>
        <v>1.0215906362112406</v>
      </c>
      <c r="F48" s="63">
        <v>44416.381000000001</v>
      </c>
      <c r="G48" s="64">
        <f t="shared" si="2"/>
        <v>1.3576791154880075</v>
      </c>
      <c r="H48" s="63">
        <v>53053.726000000002</v>
      </c>
      <c r="I48" s="64">
        <f t="shared" si="3"/>
        <v>1.6244858269810334</v>
      </c>
      <c r="J48" s="63">
        <v>4890.8559999999998</v>
      </c>
      <c r="K48" s="63">
        <v>4301.5050000000047</v>
      </c>
      <c r="L48" s="62"/>
    </row>
    <row r="49" spans="1:12">
      <c r="A49" s="62" t="s">
        <v>502</v>
      </c>
      <c r="B49" s="63">
        <v>231133.48199999999</v>
      </c>
      <c r="C49" s="64">
        <f t="shared" si="0"/>
        <v>5.6185136848055279</v>
      </c>
      <c r="D49" s="63">
        <v>236463.31200000001</v>
      </c>
      <c r="E49" s="64">
        <f t="shared" si="1"/>
        <v>4.9550297482179761</v>
      </c>
      <c r="F49" s="63">
        <v>46859.125</v>
      </c>
      <c r="G49" s="64">
        <f t="shared" si="2"/>
        <v>1.4323466691836504</v>
      </c>
      <c r="H49" s="63">
        <v>43748.684999999998</v>
      </c>
      <c r="I49" s="64">
        <f t="shared" si="3"/>
        <v>1.339568850104095</v>
      </c>
      <c r="J49" s="63">
        <v>-184274.35699999999</v>
      </c>
      <c r="K49" s="63">
        <v>-192714.62700000001</v>
      </c>
      <c r="L49" s="62"/>
    </row>
    <row r="50" spans="1:12">
      <c r="A50" s="62" t="s">
        <v>503</v>
      </c>
      <c r="B50" s="63">
        <v>304.767</v>
      </c>
      <c r="C50" s="64">
        <f t="shared" si="0"/>
        <v>7.4084357893986399E-3</v>
      </c>
      <c r="D50" s="63">
        <v>173.00200000000001</v>
      </c>
      <c r="E50" s="64">
        <f t="shared" si="1"/>
        <v>3.6252137773542066E-3</v>
      </c>
      <c r="F50" s="63">
        <v>259.14499999999998</v>
      </c>
      <c r="G50" s="64">
        <f t="shared" si="2"/>
        <v>7.9213062041938904E-3</v>
      </c>
      <c r="H50" s="63">
        <v>375.22899999999998</v>
      </c>
      <c r="I50" s="64">
        <f t="shared" si="3"/>
        <v>1.1489375739081289E-2</v>
      </c>
      <c r="J50" s="63">
        <v>-45.622000000000014</v>
      </c>
      <c r="K50" s="63">
        <v>202.22699999999998</v>
      </c>
      <c r="L50" s="62"/>
    </row>
    <row r="51" spans="1:12">
      <c r="A51" s="62" t="s">
        <v>504</v>
      </c>
      <c r="B51" s="63">
        <v>198569.916</v>
      </c>
      <c r="C51" s="64">
        <f t="shared" si="0"/>
        <v>4.826941474609395</v>
      </c>
      <c r="D51" s="63">
        <v>254291.818</v>
      </c>
      <c r="E51" s="64">
        <f t="shared" si="1"/>
        <v>5.3286216464667948</v>
      </c>
      <c r="F51" s="63">
        <v>85436.135999999999</v>
      </c>
      <c r="G51" s="64">
        <f t="shared" si="2"/>
        <v>2.6115332889276388</v>
      </c>
      <c r="H51" s="63">
        <v>135659.55600000001</v>
      </c>
      <c r="I51" s="64">
        <f t="shared" si="3"/>
        <v>4.1538463484457218</v>
      </c>
      <c r="J51" s="63">
        <v>-113133.78</v>
      </c>
      <c r="K51" s="63">
        <v>-118632.26199999999</v>
      </c>
      <c r="L51" s="62"/>
    </row>
    <row r="52" spans="1:12">
      <c r="A52" s="62" t="s">
        <v>505</v>
      </c>
      <c r="B52" s="63">
        <v>79488.630999999994</v>
      </c>
      <c r="C52" s="64">
        <f t="shared" si="0"/>
        <v>1.9322512567000436</v>
      </c>
      <c r="D52" s="63">
        <v>111677.18399999999</v>
      </c>
      <c r="E52" s="64">
        <f t="shared" si="1"/>
        <v>2.3401675475018826</v>
      </c>
      <c r="F52" s="63">
        <v>5507.9049999999997</v>
      </c>
      <c r="G52" s="64">
        <f t="shared" si="2"/>
        <v>0.16836057824233749</v>
      </c>
      <c r="H52" s="63">
        <v>6771.902</v>
      </c>
      <c r="I52" s="64">
        <f t="shared" si="3"/>
        <v>0.20735318044776938</v>
      </c>
      <c r="J52" s="63">
        <v>-73980.725999999995</v>
      </c>
      <c r="K52" s="63">
        <v>-104905.28199999999</v>
      </c>
      <c r="L52" s="62"/>
    </row>
    <row r="53" spans="1:12">
      <c r="A53" s="62" t="s">
        <v>506</v>
      </c>
      <c r="B53" s="63">
        <v>1.8660000000000001</v>
      </c>
      <c r="C53" s="64">
        <f t="shared" si="0"/>
        <v>4.5359704899211074E-5</v>
      </c>
      <c r="D53" s="63">
        <v>1.3440000000000001</v>
      </c>
      <c r="E53" s="64">
        <f t="shared" si="1"/>
        <v>2.8163184915573543E-5</v>
      </c>
      <c r="F53" s="63" t="s">
        <v>500</v>
      </c>
      <c r="G53" s="64" t="str">
        <f t="shared" si="2"/>
        <v>x</v>
      </c>
      <c r="H53" s="63">
        <v>0.83599999999999997</v>
      </c>
      <c r="I53" s="64">
        <f t="shared" si="3"/>
        <v>2.5598016458940958E-5</v>
      </c>
      <c r="J53" s="63">
        <v>-1.8660000000000001</v>
      </c>
      <c r="K53" s="63">
        <v>-0.50800000000000012</v>
      </c>
      <c r="L53" s="62"/>
    </row>
    <row r="54" spans="1:12">
      <c r="A54" s="62" t="s">
        <v>507</v>
      </c>
      <c r="B54" s="63" t="s">
        <v>483</v>
      </c>
      <c r="C54" s="64" t="str">
        <f t="shared" si="0"/>
        <v>x</v>
      </c>
      <c r="D54" s="63" t="s">
        <v>500</v>
      </c>
      <c r="E54" s="64" t="str">
        <f t="shared" si="1"/>
        <v>x</v>
      </c>
      <c r="F54" s="63">
        <v>423.666</v>
      </c>
      <c r="G54" s="64">
        <f t="shared" si="2"/>
        <v>1.2950232936410152E-2</v>
      </c>
      <c r="H54" s="63">
        <v>94.525000000000006</v>
      </c>
      <c r="I54" s="64">
        <f t="shared" si="3"/>
        <v>2.8943211791643475E-3</v>
      </c>
      <c r="J54" s="63">
        <v>423.447</v>
      </c>
      <c r="K54" s="63">
        <v>94.525000000000006</v>
      </c>
      <c r="L54" s="62"/>
    </row>
    <row r="55" spans="1:12">
      <c r="A55" s="62" t="s">
        <v>508</v>
      </c>
      <c r="B55" s="63">
        <v>2580.0819999999999</v>
      </c>
      <c r="C55" s="64">
        <f t="shared" si="0"/>
        <v>6.271798399558752E-2</v>
      </c>
      <c r="D55" s="63">
        <v>2411.3690000000001</v>
      </c>
      <c r="E55" s="64">
        <f t="shared" si="1"/>
        <v>5.0529636195447661E-2</v>
      </c>
      <c r="F55" s="63">
        <v>7904.0910000000003</v>
      </c>
      <c r="G55" s="64">
        <f t="shared" si="2"/>
        <v>0.24160498978106115</v>
      </c>
      <c r="H55" s="63">
        <v>5263.1629999999996</v>
      </c>
      <c r="I55" s="64">
        <f t="shared" si="3"/>
        <v>0.16115614007187687</v>
      </c>
      <c r="J55" s="63">
        <v>5324.009</v>
      </c>
      <c r="K55" s="63">
        <v>2851.7939999999994</v>
      </c>
      <c r="L55" s="62"/>
    </row>
    <row r="56" spans="1:12">
      <c r="A56" s="62" t="s">
        <v>333</v>
      </c>
      <c r="B56" s="63">
        <v>601231.12300000002</v>
      </c>
      <c r="C56" s="64">
        <f t="shared" si="0"/>
        <v>14.615040897910653</v>
      </c>
      <c r="D56" s="63">
        <v>878255.69700000016</v>
      </c>
      <c r="E56" s="64">
        <f t="shared" si="1"/>
        <v>18.403629165005157</v>
      </c>
      <c r="F56" s="63">
        <v>959330.87299999967</v>
      </c>
      <c r="G56" s="64">
        <f t="shared" si="2"/>
        <v>29.323944495049638</v>
      </c>
      <c r="H56" s="63">
        <v>865634.34399999992</v>
      </c>
      <c r="I56" s="64">
        <f t="shared" si="3"/>
        <v>26.505409312364304</v>
      </c>
      <c r="J56" s="63">
        <v>358099.74999999965</v>
      </c>
      <c r="K56" s="63">
        <v>-12621.353000000236</v>
      </c>
      <c r="L56" s="62"/>
    </row>
    <row r="57" spans="1:12">
      <c r="A57" s="62" t="s">
        <v>473</v>
      </c>
      <c r="B57" s="63">
        <v>124872.96799999999</v>
      </c>
      <c r="C57" s="64">
        <f t="shared" si="0"/>
        <v>3.0354774803690394</v>
      </c>
      <c r="D57" s="63">
        <v>235188.935</v>
      </c>
      <c r="E57" s="64">
        <f t="shared" si="1"/>
        <v>4.9283254959090819</v>
      </c>
      <c r="F57" s="63">
        <v>348376.44300000003</v>
      </c>
      <c r="G57" s="64">
        <f t="shared" si="2"/>
        <v>10.648850949587681</v>
      </c>
      <c r="H57" s="63">
        <v>288275.48599999998</v>
      </c>
      <c r="I57" s="64">
        <f t="shared" si="3"/>
        <v>8.8268907121258415</v>
      </c>
      <c r="J57" s="63">
        <v>223503.47500000003</v>
      </c>
      <c r="K57" s="63">
        <v>53086.550999999978</v>
      </c>
      <c r="L57" s="62"/>
    </row>
    <row r="58" spans="1:12">
      <c r="A58" s="62" t="s">
        <v>509</v>
      </c>
      <c r="B58" s="63">
        <v>668.17399999999998</v>
      </c>
      <c r="C58" s="64">
        <f t="shared" si="0"/>
        <v>1.6242323398352337E-2</v>
      </c>
      <c r="D58" s="63">
        <v>314.86799999999999</v>
      </c>
      <c r="E58" s="64">
        <f t="shared" si="1"/>
        <v>6.5979804374976256E-3</v>
      </c>
      <c r="F58" s="63">
        <v>2531.355</v>
      </c>
      <c r="G58" s="64">
        <f t="shared" si="2"/>
        <v>7.7376133309603592E-2</v>
      </c>
      <c r="H58" s="63">
        <v>2806.384</v>
      </c>
      <c r="I58" s="64">
        <f t="shared" si="3"/>
        <v>8.5930459117354752E-2</v>
      </c>
      <c r="J58" s="63">
        <v>1863.181</v>
      </c>
      <c r="K58" s="63">
        <v>2491.5160000000001</v>
      </c>
      <c r="L58" s="62"/>
    </row>
    <row r="59" spans="1:12">
      <c r="A59" s="62" t="s">
        <v>510</v>
      </c>
      <c r="B59" s="63" t="s">
        <v>500</v>
      </c>
      <c r="C59" s="64" t="str">
        <f t="shared" si="0"/>
        <v>x</v>
      </c>
      <c r="D59" s="63" t="s">
        <v>500</v>
      </c>
      <c r="E59" s="64" t="str">
        <f t="shared" si="1"/>
        <v>x</v>
      </c>
      <c r="F59" s="63">
        <v>403.88600000000002</v>
      </c>
      <c r="G59" s="64">
        <f t="shared" si="2"/>
        <v>1.2345616074348545E-2</v>
      </c>
      <c r="H59" s="63" t="s">
        <v>500</v>
      </c>
      <c r="I59" s="64" t="str">
        <f t="shared" si="3"/>
        <v>x</v>
      </c>
      <c r="J59" s="63">
        <v>403.88600000000002</v>
      </c>
      <c r="K59" s="63" t="s">
        <v>500</v>
      </c>
      <c r="L59" s="62"/>
    </row>
    <row r="60" spans="1:12">
      <c r="A60" s="62" t="s">
        <v>511</v>
      </c>
      <c r="B60" s="63">
        <v>523.24099999999999</v>
      </c>
      <c r="C60" s="64">
        <f t="shared" si="0"/>
        <v>1.2719216158182261E-2</v>
      </c>
      <c r="D60" s="63">
        <v>10</v>
      </c>
      <c r="E60" s="64">
        <f t="shared" si="1"/>
        <v>2.0954750681230315E-4</v>
      </c>
      <c r="F60" s="63">
        <v>464.98599999999999</v>
      </c>
      <c r="G60" s="64">
        <f t="shared" si="2"/>
        <v>1.4213264723082831E-2</v>
      </c>
      <c r="H60" s="63">
        <v>1382.816</v>
      </c>
      <c r="I60" s="64">
        <f t="shared" si="3"/>
        <v>4.2341323836946054E-2</v>
      </c>
      <c r="J60" s="63">
        <v>-58.254999999999995</v>
      </c>
      <c r="K60" s="63">
        <v>1372.816</v>
      </c>
      <c r="L60" s="62"/>
    </row>
    <row r="61" spans="1:12">
      <c r="A61" s="62" t="s">
        <v>512</v>
      </c>
      <c r="B61" s="63" t="s">
        <v>500</v>
      </c>
      <c r="C61" s="64" t="str">
        <f t="shared" si="0"/>
        <v>x</v>
      </c>
      <c r="D61" s="63" t="s">
        <v>500</v>
      </c>
      <c r="E61" s="64" t="str">
        <f t="shared" si="1"/>
        <v>x</v>
      </c>
      <c r="F61" s="63">
        <v>73.512</v>
      </c>
      <c r="G61" s="64">
        <f t="shared" si="2"/>
        <v>2.2470472580319945E-3</v>
      </c>
      <c r="H61" s="63">
        <v>68.602000000000004</v>
      </c>
      <c r="I61" s="64">
        <f t="shared" si="3"/>
        <v>2.1005683314787894E-3</v>
      </c>
      <c r="J61" s="63">
        <v>73.512</v>
      </c>
      <c r="K61" s="63">
        <v>68.602000000000004</v>
      </c>
      <c r="L61" s="62"/>
    </row>
    <row r="62" spans="1:12">
      <c r="A62" s="62" t="s">
        <v>513</v>
      </c>
      <c r="B62" s="63">
        <v>952.57</v>
      </c>
      <c r="C62" s="64">
        <f t="shared" si="0"/>
        <v>2.3155570255006162E-2</v>
      </c>
      <c r="D62" s="63">
        <v>606.94600000000003</v>
      </c>
      <c r="E62" s="64">
        <f t="shared" si="1"/>
        <v>1.2718402106970015E-2</v>
      </c>
      <c r="F62" s="63">
        <v>4015.8389999999999</v>
      </c>
      <c r="G62" s="64">
        <f t="shared" si="2"/>
        <v>0.12275247597192225</v>
      </c>
      <c r="H62" s="63">
        <v>1871.248</v>
      </c>
      <c r="I62" s="64">
        <f t="shared" si="3"/>
        <v>5.7296934333445397E-2</v>
      </c>
      <c r="J62" s="63">
        <v>3063.2689999999998</v>
      </c>
      <c r="K62" s="63">
        <v>1264.3020000000001</v>
      </c>
      <c r="L62" s="62"/>
    </row>
    <row r="63" spans="1:12">
      <c r="A63" s="62" t="s">
        <v>514</v>
      </c>
      <c r="B63" s="63">
        <v>811.64499999999998</v>
      </c>
      <c r="C63" s="64">
        <f t="shared" si="0"/>
        <v>1.9729891577127637E-2</v>
      </c>
      <c r="D63" s="63">
        <v>386.86799999999999</v>
      </c>
      <c r="E63" s="64">
        <f t="shared" si="1"/>
        <v>8.1067224865462081E-3</v>
      </c>
      <c r="F63" s="63">
        <v>34.548000000000002</v>
      </c>
      <c r="G63" s="64">
        <f t="shared" si="2"/>
        <v>1.0560315141812133E-3</v>
      </c>
      <c r="H63" s="63">
        <v>37.25</v>
      </c>
      <c r="I63" s="64">
        <f t="shared" si="3"/>
        <v>1.140581474994678E-3</v>
      </c>
      <c r="J63" s="63">
        <v>-777.09699999999998</v>
      </c>
      <c r="K63" s="63">
        <v>-349.61799999999999</v>
      </c>
      <c r="L63" s="62"/>
    </row>
    <row r="64" spans="1:12">
      <c r="A64" s="62" t="s">
        <v>474</v>
      </c>
      <c r="B64" s="63">
        <v>1339.5050000000001</v>
      </c>
      <c r="C64" s="64">
        <f t="shared" si="0"/>
        <v>3.2561388805475745E-2</v>
      </c>
      <c r="D64" s="63">
        <v>13622.084000000001</v>
      </c>
      <c r="E64" s="64">
        <f t="shared" si="1"/>
        <v>0.28544737397877656</v>
      </c>
      <c r="F64" s="63">
        <v>1956.183</v>
      </c>
      <c r="G64" s="64">
        <f t="shared" si="2"/>
        <v>5.9794804200114286E-2</v>
      </c>
      <c r="H64" s="63">
        <v>3442.7049999999999</v>
      </c>
      <c r="I64" s="64">
        <f t="shared" si="3"/>
        <v>0.1054143770972229</v>
      </c>
      <c r="J64" s="63">
        <v>616.67799999999988</v>
      </c>
      <c r="K64" s="63">
        <v>-10179.379000000001</v>
      </c>
      <c r="L64" s="62"/>
    </row>
    <row r="65" spans="1:12">
      <c r="A65" s="62" t="s">
        <v>515</v>
      </c>
      <c r="B65" s="63">
        <v>4108.05</v>
      </c>
      <c r="C65" s="64">
        <f t="shared" si="0"/>
        <v>9.9860630070313011E-2</v>
      </c>
      <c r="D65" s="63">
        <v>8537.4549999999999</v>
      </c>
      <c r="E65" s="64">
        <f t="shared" si="1"/>
        <v>0.17890024097722312</v>
      </c>
      <c r="F65" s="63">
        <v>9515.0630000000001</v>
      </c>
      <c r="G65" s="64">
        <f t="shared" si="2"/>
        <v>0.29084770138415067</v>
      </c>
      <c r="H65" s="63">
        <v>10160.084999999999</v>
      </c>
      <c r="I65" s="64">
        <f t="shared" si="3"/>
        <v>0.31109811370124296</v>
      </c>
      <c r="J65" s="63">
        <v>5407.0129999999999</v>
      </c>
      <c r="K65" s="63">
        <v>1622.6299999999992</v>
      </c>
      <c r="L65" s="62"/>
    </row>
    <row r="66" spans="1:12">
      <c r="A66" s="62" t="s">
        <v>516</v>
      </c>
      <c r="B66" s="63">
        <v>2084.5230000000001</v>
      </c>
      <c r="C66" s="64">
        <f t="shared" si="0"/>
        <v>5.0671676385647464E-2</v>
      </c>
      <c r="D66" s="63">
        <v>63399.446000000004</v>
      </c>
      <c r="E66" s="64">
        <f t="shared" si="1"/>
        <v>1.3285195842581243</v>
      </c>
      <c r="F66" s="63">
        <v>6048.3029999999999</v>
      </c>
      <c r="G66" s="64">
        <f t="shared" si="2"/>
        <v>0.18487896767734094</v>
      </c>
      <c r="H66" s="63">
        <v>9625.4110000000001</v>
      </c>
      <c r="I66" s="64">
        <f t="shared" si="3"/>
        <v>0.2947265899546308</v>
      </c>
      <c r="J66" s="63">
        <v>3963.7799999999997</v>
      </c>
      <c r="K66" s="63">
        <v>-53774.035000000003</v>
      </c>
      <c r="L66" s="62"/>
    </row>
    <row r="67" spans="1:12">
      <c r="A67" s="62" t="s">
        <v>487</v>
      </c>
      <c r="B67" s="63">
        <v>3834.5259999999998</v>
      </c>
      <c r="C67" s="64">
        <f t="shared" si="0"/>
        <v>9.3211665481432074E-2</v>
      </c>
      <c r="D67" s="63">
        <v>3433.2289999999998</v>
      </c>
      <c r="E67" s="64">
        <f t="shared" si="1"/>
        <v>7.1942457726569653E-2</v>
      </c>
      <c r="F67" s="63">
        <v>59452.105000000003</v>
      </c>
      <c r="G67" s="64">
        <f t="shared" si="2"/>
        <v>1.817277308799655</v>
      </c>
      <c r="H67" s="63">
        <v>59885.006000000001</v>
      </c>
      <c r="I67" s="64">
        <f t="shared" si="3"/>
        <v>1.8336571402293995</v>
      </c>
      <c r="J67" s="63">
        <v>55617.579000000005</v>
      </c>
      <c r="K67" s="63">
        <v>56451.777000000002</v>
      </c>
      <c r="L67" s="62"/>
    </row>
    <row r="68" spans="1:12">
      <c r="A68" s="62" t="s">
        <v>517</v>
      </c>
      <c r="B68" s="63" t="s">
        <v>483</v>
      </c>
      <c r="C68" s="64" t="str">
        <f t="shared" si="0"/>
        <v>x</v>
      </c>
      <c r="D68" s="63" t="s">
        <v>500</v>
      </c>
      <c r="E68" s="64" t="str">
        <f t="shared" si="1"/>
        <v>x</v>
      </c>
      <c r="F68" s="63">
        <v>4.9160000000000004</v>
      </c>
      <c r="G68" s="64">
        <f t="shared" si="2"/>
        <v>1.5026777016657533E-4</v>
      </c>
      <c r="H68" s="63">
        <v>105.652</v>
      </c>
      <c r="I68" s="64">
        <f t="shared" si="3"/>
        <v>3.2350258790909453E-3</v>
      </c>
      <c r="J68" s="63">
        <v>4.5180000000000007</v>
      </c>
      <c r="K68" s="63">
        <v>105.652</v>
      </c>
      <c r="L68" s="62"/>
    </row>
    <row r="69" spans="1:12">
      <c r="A69" s="62" t="s">
        <v>475</v>
      </c>
      <c r="B69" s="63">
        <v>165048.57800000001</v>
      </c>
      <c r="C69" s="64">
        <f t="shared" si="0"/>
        <v>4.0120872412188753</v>
      </c>
      <c r="D69" s="63">
        <v>151369.54399999999</v>
      </c>
      <c r="E69" s="64">
        <f t="shared" si="1"/>
        <v>3.1719110552515217</v>
      </c>
      <c r="F69" s="63">
        <v>69528.649000000005</v>
      </c>
      <c r="G69" s="64">
        <f t="shared" si="2"/>
        <v>2.1252878453874064</v>
      </c>
      <c r="H69" s="63">
        <v>57960.288999999997</v>
      </c>
      <c r="I69" s="64">
        <f t="shared" si="3"/>
        <v>1.7747230045298741</v>
      </c>
      <c r="J69" s="63">
        <v>-95519.929000000004</v>
      </c>
      <c r="K69" s="63">
        <v>-93409.255000000005</v>
      </c>
      <c r="L69" s="62"/>
    </row>
    <row r="70" spans="1:12">
      <c r="A70" s="62" t="s">
        <v>518</v>
      </c>
      <c r="B70" s="63">
        <v>17959.507000000001</v>
      </c>
      <c r="C70" s="64">
        <f t="shared" si="0"/>
        <v>0.43656909842192698</v>
      </c>
      <c r="D70" s="63">
        <v>17979.806</v>
      </c>
      <c r="E70" s="64">
        <f t="shared" si="1"/>
        <v>0.37676235202688885</v>
      </c>
      <c r="F70" s="63">
        <v>26081.56</v>
      </c>
      <c r="G70" s="64">
        <f t="shared" si="2"/>
        <v>0.79723715697024911</v>
      </c>
      <c r="H70" s="63">
        <v>67374.527000000002</v>
      </c>
      <c r="I70" s="64">
        <f t="shared" si="3"/>
        <v>2.0629835538987584</v>
      </c>
      <c r="J70" s="63">
        <v>8122.0529999999999</v>
      </c>
      <c r="K70" s="63">
        <v>49394.721000000005</v>
      </c>
      <c r="L70" s="62"/>
    </row>
    <row r="71" spans="1:12">
      <c r="A71" s="62" t="s">
        <v>519</v>
      </c>
      <c r="B71" s="63" t="s">
        <v>500</v>
      </c>
      <c r="C71" s="64" t="str">
        <f t="shared" ref="C71:C134" si="4">IF(B71=0,0,IF(OR(B71="x",B71="Ə"),"x",B71/$B$7*100))</f>
        <v>x</v>
      </c>
      <c r="D71" s="63" t="s">
        <v>500</v>
      </c>
      <c r="E71" s="64" t="str">
        <f t="shared" ref="E71:E134" si="5">IF(D71=0,0,IF(OR(D71="x",D71="Ə"),"x",D71/$D$7*100))</f>
        <v>x</v>
      </c>
      <c r="F71" s="63">
        <v>99.96</v>
      </c>
      <c r="G71" s="64">
        <f t="shared" ref="G71:G134" si="6">IF(F71=0,0,IF(OR(F71="x",F71="Ə"),"x",F71/$F$7*100))</f>
        <v>3.0554854161616903E-3</v>
      </c>
      <c r="H71" s="63" t="s">
        <v>500</v>
      </c>
      <c r="I71" s="64" t="str">
        <f t="shared" ref="I71:I134" si="7">IF(H71=0,0,IF(OR(H71="x",H71="Ə"),"x",H71/$H$7*100))</f>
        <v>x</v>
      </c>
      <c r="J71" s="63">
        <v>99.96</v>
      </c>
      <c r="K71" s="63" t="s">
        <v>500</v>
      </c>
      <c r="L71" s="62"/>
    </row>
    <row r="72" spans="1:12">
      <c r="A72" s="62" t="s">
        <v>520</v>
      </c>
      <c r="B72" s="63">
        <v>1125.9059999999999</v>
      </c>
      <c r="C72" s="64">
        <f t="shared" si="4"/>
        <v>2.7369112488880569E-2</v>
      </c>
      <c r="D72" s="63">
        <v>1966.4570000000001</v>
      </c>
      <c r="E72" s="64">
        <f t="shared" si="5"/>
        <v>4.1206616160360122E-2</v>
      </c>
      <c r="F72" s="63">
        <v>2748.0250000000001</v>
      </c>
      <c r="G72" s="64">
        <f t="shared" si="6"/>
        <v>8.3999102748576721E-2</v>
      </c>
      <c r="H72" s="63">
        <v>3229.721</v>
      </c>
      <c r="I72" s="64">
        <f t="shared" si="7"/>
        <v>9.8892884349027807E-2</v>
      </c>
      <c r="J72" s="63">
        <v>1622.1190000000001</v>
      </c>
      <c r="K72" s="63">
        <v>1263.2639999999999</v>
      </c>
      <c r="L72" s="62"/>
    </row>
    <row r="73" spans="1:12">
      <c r="A73" s="62" t="s">
        <v>477</v>
      </c>
      <c r="B73" s="63">
        <v>46796.807000000001</v>
      </c>
      <c r="C73" s="64">
        <f t="shared" si="4"/>
        <v>1.1375612838935343</v>
      </c>
      <c r="D73" s="63">
        <v>804.36599999999999</v>
      </c>
      <c r="E73" s="64">
        <f t="shared" si="5"/>
        <v>1.6855288986458501E-2</v>
      </c>
      <c r="F73" s="63">
        <v>1872.3420000000001</v>
      </c>
      <c r="G73" s="64">
        <f t="shared" si="6"/>
        <v>5.7232029562495124E-2</v>
      </c>
      <c r="H73" s="63">
        <v>3099.15</v>
      </c>
      <c r="I73" s="64">
        <f t="shared" si="7"/>
        <v>9.4894847737711577E-2</v>
      </c>
      <c r="J73" s="63">
        <v>-44924.465000000004</v>
      </c>
      <c r="K73" s="63">
        <v>2294.7840000000001</v>
      </c>
      <c r="L73" s="62"/>
    </row>
    <row r="74" spans="1:12">
      <c r="A74" s="62" t="s">
        <v>521</v>
      </c>
      <c r="B74" s="63">
        <v>2521.395</v>
      </c>
      <c r="C74" s="64">
        <f t="shared" si="4"/>
        <v>6.1291389675426751E-2</v>
      </c>
      <c r="D74" s="63">
        <v>2639.6329999999998</v>
      </c>
      <c r="E74" s="64">
        <f t="shared" si="5"/>
        <v>5.5312851404948016E-2</v>
      </c>
      <c r="F74" s="63">
        <v>5828.0259999999998</v>
      </c>
      <c r="G74" s="64">
        <f t="shared" si="6"/>
        <v>0.17814574277722239</v>
      </c>
      <c r="H74" s="63">
        <v>3844.317</v>
      </c>
      <c r="I74" s="64">
        <f t="shared" si="7"/>
        <v>0.11771159071696953</v>
      </c>
      <c r="J74" s="63">
        <v>3306.6309999999999</v>
      </c>
      <c r="K74" s="63">
        <v>1204.6840000000002</v>
      </c>
      <c r="L74" s="62"/>
    </row>
    <row r="75" spans="1:12">
      <c r="A75" s="62" t="s">
        <v>522</v>
      </c>
      <c r="B75" s="63">
        <v>52.021000000000001</v>
      </c>
      <c r="C75" s="64">
        <f t="shared" si="4"/>
        <v>1.2645537023375452E-3</v>
      </c>
      <c r="D75" s="63">
        <v>482.43099999999998</v>
      </c>
      <c r="E75" s="64">
        <f t="shared" si="5"/>
        <v>1.010922132589662E-2</v>
      </c>
      <c r="F75" s="63">
        <v>283.57</v>
      </c>
      <c r="G75" s="64">
        <f t="shared" si="6"/>
        <v>8.6679071574726936E-3</v>
      </c>
      <c r="H75" s="63">
        <v>381.15100000000001</v>
      </c>
      <c r="I75" s="64">
        <f t="shared" si="7"/>
        <v>1.1670705228877759E-2</v>
      </c>
      <c r="J75" s="63">
        <v>231.54899999999998</v>
      </c>
      <c r="K75" s="63">
        <v>-101.27999999999997</v>
      </c>
      <c r="L75" s="62"/>
    </row>
    <row r="76" spans="1:12">
      <c r="A76" s="62" t="s">
        <v>523</v>
      </c>
      <c r="B76" s="63">
        <v>137.32</v>
      </c>
      <c r="C76" s="64">
        <f t="shared" si="4"/>
        <v>3.3380464505678802E-3</v>
      </c>
      <c r="D76" s="63">
        <v>4.4470000000000001</v>
      </c>
      <c r="E76" s="64">
        <f t="shared" si="5"/>
        <v>9.3185776279431208E-5</v>
      </c>
      <c r="F76" s="63">
        <v>4180.9440000000004</v>
      </c>
      <c r="G76" s="64">
        <f t="shared" si="6"/>
        <v>0.12779925387943902</v>
      </c>
      <c r="H76" s="63">
        <v>3143.7289999999998</v>
      </c>
      <c r="I76" s="64">
        <f t="shared" si="7"/>
        <v>9.625984053163876E-2</v>
      </c>
      <c r="J76" s="63">
        <v>4043.6240000000003</v>
      </c>
      <c r="K76" s="63">
        <v>3139.2819999999997</v>
      </c>
      <c r="L76" s="62"/>
    </row>
    <row r="77" spans="1:12">
      <c r="A77" s="62" t="s">
        <v>478</v>
      </c>
      <c r="B77" s="63">
        <v>107647.391</v>
      </c>
      <c r="C77" s="64">
        <f t="shared" si="4"/>
        <v>2.6167491366184299</v>
      </c>
      <c r="D77" s="63">
        <v>56136.135000000002</v>
      </c>
      <c r="E77" s="64">
        <f t="shared" si="5"/>
        <v>1.1763187131328867</v>
      </c>
      <c r="F77" s="63">
        <v>2034.489</v>
      </c>
      <c r="G77" s="64">
        <f t="shared" si="6"/>
        <v>6.2188390044431587E-2</v>
      </c>
      <c r="H77" s="63">
        <v>3197.098</v>
      </c>
      <c r="I77" s="64">
        <f t="shared" si="7"/>
        <v>9.7893979934027792E-2</v>
      </c>
      <c r="J77" s="63">
        <v>-105612.902</v>
      </c>
      <c r="K77" s="63">
        <v>-52939.037000000004</v>
      </c>
      <c r="L77" s="62"/>
    </row>
    <row r="78" spans="1:12">
      <c r="A78" s="62" t="s">
        <v>488</v>
      </c>
      <c r="B78" s="63">
        <v>54.454000000000001</v>
      </c>
      <c r="C78" s="64">
        <f t="shared" si="4"/>
        <v>1.3236963400759057E-3</v>
      </c>
      <c r="D78" s="63">
        <v>238.245</v>
      </c>
      <c r="E78" s="64">
        <f t="shared" si="5"/>
        <v>4.9923645760497157E-3</v>
      </c>
      <c r="F78" s="63">
        <v>22190.34</v>
      </c>
      <c r="G78" s="64">
        <f t="shared" si="6"/>
        <v>0.67829392006471989</v>
      </c>
      <c r="H78" s="63">
        <v>25322.024000000001</v>
      </c>
      <c r="I78" s="64">
        <f t="shared" si="7"/>
        <v>0.77535118077236609</v>
      </c>
      <c r="J78" s="63">
        <v>22135.885999999999</v>
      </c>
      <c r="K78" s="63">
        <v>25083.779000000002</v>
      </c>
      <c r="L78" s="62"/>
    </row>
    <row r="79" spans="1:12">
      <c r="A79" s="62" t="s">
        <v>524</v>
      </c>
      <c r="B79" s="63">
        <v>878.70699999999999</v>
      </c>
      <c r="C79" s="64">
        <f t="shared" si="4"/>
        <v>2.136006978181729E-2</v>
      </c>
      <c r="D79" s="63">
        <v>1762.1089999999999</v>
      </c>
      <c r="E79" s="64">
        <f t="shared" si="5"/>
        <v>3.6924554768152061E-2</v>
      </c>
      <c r="F79" s="63">
        <v>2798.154</v>
      </c>
      <c r="G79" s="64">
        <f t="shared" si="6"/>
        <v>8.5531399951725678E-2</v>
      </c>
      <c r="H79" s="63">
        <v>2904.1709999999998</v>
      </c>
      <c r="I79" s="64">
        <f t="shared" si="7"/>
        <v>8.8924661552128026E-2</v>
      </c>
      <c r="J79" s="63">
        <v>1919.4470000000001</v>
      </c>
      <c r="K79" s="63">
        <v>1142.0619999999999</v>
      </c>
      <c r="L79" s="62"/>
    </row>
    <row r="80" spans="1:12">
      <c r="A80" s="62" t="s">
        <v>525</v>
      </c>
      <c r="B80" s="63" t="s">
        <v>500</v>
      </c>
      <c r="C80" s="64" t="str">
        <f t="shared" si="4"/>
        <v>x</v>
      </c>
      <c r="D80" s="63" t="s">
        <v>500</v>
      </c>
      <c r="E80" s="64" t="str">
        <f t="shared" si="5"/>
        <v>x</v>
      </c>
      <c r="F80" s="63">
        <v>47.951999999999998</v>
      </c>
      <c r="G80" s="64">
        <f t="shared" si="6"/>
        <v>1.4657526678249838E-3</v>
      </c>
      <c r="H80" s="63">
        <v>107.646</v>
      </c>
      <c r="I80" s="64">
        <f t="shared" si="7"/>
        <v>3.2960814350946875E-3</v>
      </c>
      <c r="J80" s="63">
        <v>47.951999999999998</v>
      </c>
      <c r="K80" s="63">
        <v>107.646</v>
      </c>
      <c r="L80" s="62"/>
    </row>
    <row r="81" spans="1:12">
      <c r="A81" s="62" t="s">
        <v>526</v>
      </c>
      <c r="B81" s="63">
        <v>28.51</v>
      </c>
      <c r="C81" s="64">
        <f t="shared" si="4"/>
        <v>6.9303600572160121E-4</v>
      </c>
      <c r="D81" s="63">
        <v>33.475000000000001</v>
      </c>
      <c r="E81" s="64">
        <f t="shared" si="5"/>
        <v>7.0146027905418481E-4</v>
      </c>
      <c r="F81" s="63">
        <v>228.173</v>
      </c>
      <c r="G81" s="64">
        <f t="shared" si="6"/>
        <v>6.9745825716472729E-3</v>
      </c>
      <c r="H81" s="63">
        <v>147.916</v>
      </c>
      <c r="I81" s="64">
        <f t="shared" si="7"/>
        <v>4.5291342135654437E-3</v>
      </c>
      <c r="J81" s="63">
        <v>199.66300000000001</v>
      </c>
      <c r="K81" s="63">
        <v>114.441</v>
      </c>
      <c r="L81" s="62"/>
    </row>
    <row r="82" spans="1:12">
      <c r="A82" s="62" t="s">
        <v>482</v>
      </c>
      <c r="B82" s="63" t="s">
        <v>483</v>
      </c>
      <c r="C82" s="64" t="str">
        <f t="shared" si="4"/>
        <v>x</v>
      </c>
      <c r="D82" s="63">
        <v>7554.3379999999997</v>
      </c>
      <c r="E82" s="64">
        <f t="shared" si="5"/>
        <v>0.15829926935174404</v>
      </c>
      <c r="F82" s="63">
        <v>2220.2170000000001</v>
      </c>
      <c r="G82" s="64">
        <f t="shared" si="6"/>
        <v>6.7865552863287909E-2</v>
      </c>
      <c r="H82" s="63">
        <v>5981.5240000000003</v>
      </c>
      <c r="I82" s="64">
        <f t="shared" si="7"/>
        <v>0.18315209306405547</v>
      </c>
      <c r="J82" s="63">
        <v>2219.8430000000003</v>
      </c>
      <c r="K82" s="63">
        <v>-1572.8139999999994</v>
      </c>
      <c r="L82" s="62"/>
    </row>
    <row r="83" spans="1:12">
      <c r="A83" s="62" t="s">
        <v>527</v>
      </c>
      <c r="B83" s="63">
        <v>31894.401000000002</v>
      </c>
      <c r="C83" s="64">
        <f t="shared" si="4"/>
        <v>0.77530579705096614</v>
      </c>
      <c r="D83" s="63">
        <v>41825.321000000004</v>
      </c>
      <c r="E83" s="64">
        <f t="shared" si="5"/>
        <v>0.87643917371742663</v>
      </c>
      <c r="F83" s="63">
        <v>144005.83100000001</v>
      </c>
      <c r="G83" s="64">
        <f t="shared" si="6"/>
        <v>4.4018378997873659</v>
      </c>
      <c r="H83" s="63">
        <v>149399.42000000001</v>
      </c>
      <c r="I83" s="64">
        <f t="shared" si="7"/>
        <v>4.5745559953543466</v>
      </c>
      <c r="J83" s="63">
        <v>112111.43000000001</v>
      </c>
      <c r="K83" s="63">
        <v>107574.09900000002</v>
      </c>
      <c r="L83" s="62"/>
    </row>
    <row r="84" spans="1:12">
      <c r="A84" s="62" t="s">
        <v>528</v>
      </c>
      <c r="B84" s="63">
        <v>1396.7550000000001</v>
      </c>
      <c r="C84" s="64">
        <f t="shared" si="4"/>
        <v>3.3953051777329893E-2</v>
      </c>
      <c r="D84" s="63">
        <v>2088.7950000000001</v>
      </c>
      <c r="E84" s="64">
        <f t="shared" si="5"/>
        <v>4.3770178449200468E-2</v>
      </c>
      <c r="F84" s="63">
        <v>3067.2890000000002</v>
      </c>
      <c r="G84" s="64">
        <f t="shared" si="6"/>
        <v>9.3758071295049789E-2</v>
      </c>
      <c r="H84" s="63">
        <v>1396.4069999999999</v>
      </c>
      <c r="I84" s="64">
        <f t="shared" si="7"/>
        <v>4.2757475322225319E-2</v>
      </c>
      <c r="J84" s="63">
        <v>1670.5340000000001</v>
      </c>
      <c r="K84" s="63">
        <v>-692.38800000000015</v>
      </c>
      <c r="L84" s="62"/>
    </row>
    <row r="85" spans="1:12">
      <c r="A85" s="62" t="s">
        <v>529</v>
      </c>
      <c r="B85" s="63">
        <v>2445.7939999999999</v>
      </c>
      <c r="C85" s="64">
        <f t="shared" si="4"/>
        <v>5.9453640988349973E-2</v>
      </c>
      <c r="D85" s="63">
        <v>885.60500000000002</v>
      </c>
      <c r="E85" s="64">
        <f t="shared" si="5"/>
        <v>1.8557631977050969E-2</v>
      </c>
      <c r="F85" s="63">
        <v>3921.1019999999999</v>
      </c>
      <c r="G85" s="64">
        <f t="shared" si="6"/>
        <v>0.11985664241979227</v>
      </c>
      <c r="H85" s="63">
        <v>1960.8420000000001</v>
      </c>
      <c r="I85" s="64">
        <f t="shared" si="7"/>
        <v>6.0040270082993674E-2</v>
      </c>
      <c r="J85" s="63">
        <v>1475.308</v>
      </c>
      <c r="K85" s="63">
        <v>1075.2370000000001</v>
      </c>
      <c r="L85" s="62"/>
    </row>
    <row r="86" spans="1:12">
      <c r="A86" s="62" t="s">
        <v>530</v>
      </c>
      <c r="B86" s="63">
        <v>5208.91</v>
      </c>
      <c r="C86" s="64">
        <f t="shared" si="4"/>
        <v>0.12662091127896546</v>
      </c>
      <c r="D86" s="63">
        <v>3828.482</v>
      </c>
      <c r="E86" s="64">
        <f t="shared" si="5"/>
        <v>8.0224885797577986E-2</v>
      </c>
      <c r="F86" s="63">
        <v>2774.4929999999999</v>
      </c>
      <c r="G86" s="64">
        <f t="shared" si="6"/>
        <v>8.4808152248326302E-2</v>
      </c>
      <c r="H86" s="63">
        <v>5575.1880000000001</v>
      </c>
      <c r="I86" s="64">
        <f t="shared" si="7"/>
        <v>0.17071023227953366</v>
      </c>
      <c r="J86" s="63">
        <v>-2434.4169999999999</v>
      </c>
      <c r="K86" s="63">
        <v>1746.7060000000001</v>
      </c>
      <c r="L86" s="62"/>
    </row>
    <row r="87" spans="1:12">
      <c r="A87" s="62" t="s">
        <v>531</v>
      </c>
      <c r="B87" s="63">
        <v>3843.0279999999998</v>
      </c>
      <c r="C87" s="64">
        <f t="shared" si="4"/>
        <v>9.3418336548448735E-2</v>
      </c>
      <c r="D87" s="63">
        <v>1780.2529999999999</v>
      </c>
      <c r="E87" s="64">
        <f t="shared" si="5"/>
        <v>3.7304757764512309E-2</v>
      </c>
      <c r="F87" s="63">
        <v>4768.1750000000002</v>
      </c>
      <c r="G87" s="64">
        <f t="shared" si="6"/>
        <v>0.14574919141863513</v>
      </c>
      <c r="H87" s="63">
        <v>1650.6590000000001</v>
      </c>
      <c r="I87" s="64">
        <f t="shared" si="7"/>
        <v>5.0542579246529939E-2</v>
      </c>
      <c r="J87" s="63">
        <v>925.14700000000039</v>
      </c>
      <c r="K87" s="63">
        <v>-129.59399999999982</v>
      </c>
      <c r="L87" s="62"/>
    </row>
    <row r="88" spans="1:12">
      <c r="A88" s="62" t="s">
        <v>532</v>
      </c>
      <c r="B88" s="63">
        <v>553.99</v>
      </c>
      <c r="C88" s="64">
        <f t="shared" si="4"/>
        <v>1.3466678948078212E-2</v>
      </c>
      <c r="D88" s="63">
        <v>1204.9159999999999</v>
      </c>
      <c r="E88" s="64">
        <f t="shared" si="5"/>
        <v>2.5248714371825305E-2</v>
      </c>
      <c r="F88" s="63">
        <v>696.00599999999997</v>
      </c>
      <c r="G88" s="64">
        <f t="shared" si="6"/>
        <v>2.1274871774320064E-2</v>
      </c>
      <c r="H88" s="63">
        <v>1367.0029999999999</v>
      </c>
      <c r="I88" s="64">
        <f t="shared" si="7"/>
        <v>4.185713551844697E-2</v>
      </c>
      <c r="J88" s="63">
        <v>142.01599999999996</v>
      </c>
      <c r="K88" s="63">
        <v>162.08699999999999</v>
      </c>
      <c r="L88" s="62"/>
    </row>
    <row r="89" spans="1:12">
      <c r="A89" s="62" t="s">
        <v>489</v>
      </c>
      <c r="B89" s="63">
        <v>6573.2169999999996</v>
      </c>
      <c r="C89" s="64">
        <f t="shared" si="4"/>
        <v>0.159785200084929</v>
      </c>
      <c r="D89" s="63">
        <v>9455.0030000000006</v>
      </c>
      <c r="E89" s="64">
        <f t="shared" si="5"/>
        <v>0.19812723055528467</v>
      </c>
      <c r="F89" s="63">
        <v>42975.870999999999</v>
      </c>
      <c r="G89" s="64">
        <f t="shared" si="6"/>
        <v>1.3136469296453193</v>
      </c>
      <c r="H89" s="63">
        <v>41296.319000000003</v>
      </c>
      <c r="I89" s="64">
        <f t="shared" si="7"/>
        <v>1.2644782936072683</v>
      </c>
      <c r="J89" s="63">
        <v>36402.654000000002</v>
      </c>
      <c r="K89" s="63">
        <v>31841.316000000003</v>
      </c>
      <c r="L89" s="62"/>
    </row>
    <row r="90" spans="1:12">
      <c r="A90" s="62" t="s">
        <v>533</v>
      </c>
      <c r="B90" s="63">
        <v>7652.25</v>
      </c>
      <c r="C90" s="64">
        <f t="shared" si="4"/>
        <v>0.18601489915058303</v>
      </c>
      <c r="D90" s="63">
        <v>6277.5910000000003</v>
      </c>
      <c r="E90" s="64">
        <f t="shared" si="5"/>
        <v>0.13154535428373529</v>
      </c>
      <c r="F90" s="63">
        <v>1755.4649999999999</v>
      </c>
      <c r="G90" s="64">
        <f t="shared" si="6"/>
        <v>5.3659440837157686E-2</v>
      </c>
      <c r="H90" s="63">
        <v>827.32</v>
      </c>
      <c r="I90" s="64">
        <f t="shared" si="7"/>
        <v>2.5332238010539517E-2</v>
      </c>
      <c r="J90" s="63">
        <v>-5896.7849999999999</v>
      </c>
      <c r="K90" s="63">
        <v>-5450.2710000000006</v>
      </c>
      <c r="L90" s="62"/>
    </row>
    <row r="91" spans="1:12">
      <c r="A91" s="62" t="s">
        <v>534</v>
      </c>
      <c r="B91" s="63" t="s">
        <v>500</v>
      </c>
      <c r="C91" s="64" t="str">
        <f t="shared" si="4"/>
        <v>x</v>
      </c>
      <c r="D91" s="63">
        <v>1.5109999999999999</v>
      </c>
      <c r="E91" s="64">
        <f t="shared" si="5"/>
        <v>3.1662628279338998E-5</v>
      </c>
      <c r="F91" s="63">
        <v>168.06100000000001</v>
      </c>
      <c r="G91" s="64">
        <f t="shared" si="6"/>
        <v>5.1371341989350731E-3</v>
      </c>
      <c r="H91" s="63">
        <v>5295.8789999999999</v>
      </c>
      <c r="I91" s="64">
        <f t="shared" si="7"/>
        <v>0.1621578921131098</v>
      </c>
      <c r="J91" s="63">
        <v>168.06100000000001</v>
      </c>
      <c r="K91" s="63">
        <v>5294.3679999999995</v>
      </c>
      <c r="L91" s="62"/>
    </row>
    <row r="92" spans="1:12">
      <c r="A92" s="62" t="s">
        <v>484</v>
      </c>
      <c r="B92" s="63">
        <v>871.05200000000002</v>
      </c>
      <c r="C92" s="64">
        <f t="shared" si="4"/>
        <v>2.1173988034227011E-2</v>
      </c>
      <c r="D92" s="63">
        <v>182066.22200000001</v>
      </c>
      <c r="E92" s="64">
        <f t="shared" si="5"/>
        <v>3.8151522894835295</v>
      </c>
      <c r="F92" s="63">
        <v>4566.0420000000004</v>
      </c>
      <c r="G92" s="64">
        <f t="shared" si="6"/>
        <v>0.13957057563607203</v>
      </c>
      <c r="H92" s="63">
        <v>4558.0829999999996</v>
      </c>
      <c r="I92" s="64">
        <f t="shared" si="7"/>
        <v>0.13956684647753465</v>
      </c>
      <c r="J92" s="63">
        <v>3694.9900000000002</v>
      </c>
      <c r="K92" s="63">
        <v>-177508.139</v>
      </c>
      <c r="L92" s="62"/>
    </row>
    <row r="93" spans="1:12">
      <c r="A93" s="62" t="s">
        <v>535</v>
      </c>
      <c r="B93" s="63" t="s">
        <v>483</v>
      </c>
      <c r="C93" s="64" t="str">
        <f t="shared" si="4"/>
        <v>x</v>
      </c>
      <c r="D93" s="63" t="s">
        <v>500</v>
      </c>
      <c r="E93" s="64" t="str">
        <f t="shared" si="5"/>
        <v>x</v>
      </c>
      <c r="F93" s="63">
        <v>1067.7280000000001</v>
      </c>
      <c r="G93" s="64">
        <f t="shared" si="6"/>
        <v>3.2637328255577129E-2</v>
      </c>
      <c r="H93" s="63">
        <v>1857.316</v>
      </c>
      <c r="I93" s="64">
        <f t="shared" si="7"/>
        <v>5.6870341551978933E-2</v>
      </c>
      <c r="J93" s="63">
        <v>1067.6790000000001</v>
      </c>
      <c r="K93" s="63">
        <v>1857.316</v>
      </c>
      <c r="L93" s="62"/>
    </row>
    <row r="94" spans="1:12">
      <c r="A94" s="62" t="s">
        <v>536</v>
      </c>
      <c r="B94" s="63">
        <v>1007.384</v>
      </c>
      <c r="C94" s="64">
        <f t="shared" si="4"/>
        <v>2.4488017663551367E-2</v>
      </c>
      <c r="D94" s="63" t="s">
        <v>500</v>
      </c>
      <c r="E94" s="64" t="str">
        <f t="shared" si="5"/>
        <v>x</v>
      </c>
      <c r="F94" s="63">
        <v>313.80900000000003</v>
      </c>
      <c r="G94" s="64">
        <f t="shared" si="6"/>
        <v>9.5922251196507002E-3</v>
      </c>
      <c r="H94" s="63">
        <v>913.81799999999998</v>
      </c>
      <c r="I94" s="64">
        <f t="shared" si="7"/>
        <v>2.7980775364206349E-2</v>
      </c>
      <c r="J94" s="63">
        <v>-693.57500000000005</v>
      </c>
      <c r="K94" s="63">
        <v>913.81799999999998</v>
      </c>
      <c r="L94" s="62"/>
    </row>
    <row r="95" spans="1:12">
      <c r="A95" s="62" t="s">
        <v>537</v>
      </c>
      <c r="B95" s="63">
        <v>11.523</v>
      </c>
      <c r="C95" s="64">
        <f t="shared" si="4"/>
        <v>2.8010711658821503E-4</v>
      </c>
      <c r="D95" s="63" t="s">
        <v>500</v>
      </c>
      <c r="E95" s="64" t="str">
        <f t="shared" si="5"/>
        <v>x</v>
      </c>
      <c r="F95" s="63">
        <v>3367.2289999999998</v>
      </c>
      <c r="G95" s="64">
        <f t="shared" si="6"/>
        <v>0.10292636156839449</v>
      </c>
      <c r="H95" s="63">
        <v>2246.4029999999998</v>
      </c>
      <c r="I95" s="64">
        <f t="shared" si="7"/>
        <v>6.8784044219395143E-2</v>
      </c>
      <c r="J95" s="63">
        <v>3355.7059999999997</v>
      </c>
      <c r="K95" s="63">
        <v>2246.4029999999998</v>
      </c>
      <c r="L95" s="62"/>
    </row>
    <row r="96" spans="1:12">
      <c r="A96" s="62" t="s">
        <v>538</v>
      </c>
      <c r="B96" s="63">
        <v>53.430999999999997</v>
      </c>
      <c r="C96" s="64">
        <f t="shared" si="4"/>
        <v>1.2988287205089749E-3</v>
      </c>
      <c r="D96" s="63" t="s">
        <v>500</v>
      </c>
      <c r="E96" s="64" t="str">
        <f t="shared" si="5"/>
        <v>x</v>
      </c>
      <c r="F96" s="63" t="s">
        <v>500</v>
      </c>
      <c r="G96" s="64" t="str">
        <f t="shared" si="6"/>
        <v>x</v>
      </c>
      <c r="H96" s="63" t="s">
        <v>500</v>
      </c>
      <c r="I96" s="64" t="str">
        <f t="shared" si="7"/>
        <v>x</v>
      </c>
      <c r="J96" s="63">
        <v>-53.430999999999997</v>
      </c>
      <c r="K96" s="63" t="s">
        <v>500</v>
      </c>
      <c r="L96" s="62"/>
    </row>
    <row r="97" spans="1:13">
      <c r="A97" s="62" t="s">
        <v>539</v>
      </c>
      <c r="B97" s="63">
        <v>69.304000000000002</v>
      </c>
      <c r="C97" s="64">
        <f t="shared" si="4"/>
        <v>1.6846779144345789E-3</v>
      </c>
      <c r="D97" s="63">
        <v>27.957999999999998</v>
      </c>
      <c r="E97" s="64">
        <f t="shared" si="5"/>
        <v>5.8585291954583703E-4</v>
      </c>
      <c r="F97" s="63">
        <v>164.36699999999999</v>
      </c>
      <c r="G97" s="64">
        <f t="shared" si="6"/>
        <v>5.0242194017431829E-3</v>
      </c>
      <c r="H97" s="63">
        <v>741.38</v>
      </c>
      <c r="I97" s="64">
        <f t="shared" si="7"/>
        <v>2.2700786414269914E-2</v>
      </c>
      <c r="J97" s="63">
        <v>95.062999999999988</v>
      </c>
      <c r="K97" s="63">
        <v>713.42200000000003</v>
      </c>
      <c r="L97" s="62"/>
    </row>
    <row r="98" spans="1:13">
      <c r="A98" s="62" t="s">
        <v>540</v>
      </c>
      <c r="B98" s="63">
        <v>5810.4549999999999</v>
      </c>
      <c r="C98" s="64">
        <f t="shared" si="4"/>
        <v>0.14124358206331483</v>
      </c>
      <c r="D98" s="63">
        <v>7150.0330000000004</v>
      </c>
      <c r="E98" s="64">
        <f t="shared" si="5"/>
        <v>0.14982715887756923</v>
      </c>
      <c r="F98" s="63">
        <v>12455.592000000001</v>
      </c>
      <c r="G98" s="64">
        <f t="shared" si="6"/>
        <v>0.3807310894923992</v>
      </c>
      <c r="H98" s="63">
        <v>7241.8339999999998</v>
      </c>
      <c r="I98" s="64">
        <f t="shared" si="7"/>
        <v>0.22174232766138546</v>
      </c>
      <c r="J98" s="63">
        <v>6645.1370000000006</v>
      </c>
      <c r="K98" s="63">
        <v>91.800999999999476</v>
      </c>
      <c r="L98" s="62"/>
      <c r="M98" s="65"/>
    </row>
    <row r="99" spans="1:13">
      <c r="A99" s="62" t="s">
        <v>541</v>
      </c>
      <c r="B99" s="63" t="s">
        <v>500</v>
      </c>
      <c r="C99" s="64" t="str">
        <f t="shared" si="4"/>
        <v>x</v>
      </c>
      <c r="D99" s="63" t="s">
        <v>500</v>
      </c>
      <c r="E99" s="64" t="str">
        <f t="shared" si="5"/>
        <v>x</v>
      </c>
      <c r="F99" s="63">
        <v>65.239000000000004</v>
      </c>
      <c r="G99" s="64">
        <f t="shared" si="6"/>
        <v>1.9941657969685129E-3</v>
      </c>
      <c r="H99" s="63">
        <v>182.334</v>
      </c>
      <c r="I99" s="64">
        <f t="shared" si="7"/>
        <v>5.583000876823614E-3</v>
      </c>
      <c r="J99" s="63">
        <v>65.239000000000004</v>
      </c>
      <c r="K99" s="63">
        <v>182.334</v>
      </c>
      <c r="L99" s="62"/>
    </row>
    <row r="100" spans="1:13">
      <c r="A100" s="62" t="s">
        <v>490</v>
      </c>
      <c r="B100" s="63">
        <v>170.17500000000001</v>
      </c>
      <c r="C100" s="64">
        <f t="shared" si="4"/>
        <v>4.1367029910092425E-3</v>
      </c>
      <c r="D100" s="63">
        <v>58.512999999999998</v>
      </c>
      <c r="E100" s="64">
        <f t="shared" si="5"/>
        <v>1.2261253266108293E-3</v>
      </c>
      <c r="F100" s="63">
        <v>13107.278</v>
      </c>
      <c r="G100" s="64">
        <f t="shared" si="6"/>
        <v>0.40065122823706456</v>
      </c>
      <c r="H100" s="63">
        <v>10842.05</v>
      </c>
      <c r="I100" s="64">
        <f t="shared" si="7"/>
        <v>0.33197963438835026</v>
      </c>
      <c r="J100" s="63">
        <v>12937.103000000001</v>
      </c>
      <c r="K100" s="63">
        <v>10783.536999999998</v>
      </c>
      <c r="L100" s="62"/>
    </row>
    <row r="101" spans="1:13">
      <c r="A101" s="62" t="s">
        <v>542</v>
      </c>
      <c r="B101" s="63">
        <v>62.801000000000002</v>
      </c>
      <c r="C101" s="64">
        <f t="shared" si="4"/>
        <v>1.5265995859460638E-3</v>
      </c>
      <c r="D101" s="63">
        <v>7916.6959999999999</v>
      </c>
      <c r="E101" s="64">
        <f t="shared" si="5"/>
        <v>0.1658923908990933</v>
      </c>
      <c r="F101" s="63">
        <v>345.79399999999998</v>
      </c>
      <c r="G101" s="64">
        <f t="shared" si="6"/>
        <v>1.0569913205244252E-2</v>
      </c>
      <c r="H101" s="63">
        <v>606.86</v>
      </c>
      <c r="I101" s="64">
        <f t="shared" si="7"/>
        <v>1.8581832856785781E-2</v>
      </c>
      <c r="J101" s="63">
        <v>282.99299999999999</v>
      </c>
      <c r="K101" s="63">
        <v>-7309.8360000000002</v>
      </c>
      <c r="L101" s="62"/>
    </row>
    <row r="102" spans="1:13">
      <c r="A102" s="62" t="s">
        <v>543</v>
      </c>
      <c r="B102" s="63">
        <v>769.78099999999995</v>
      </c>
      <c r="C102" s="64">
        <f t="shared" si="4"/>
        <v>1.8712239548242016E-2</v>
      </c>
      <c r="D102" s="63">
        <v>377.488</v>
      </c>
      <c r="E102" s="64">
        <f t="shared" si="5"/>
        <v>7.910166925156269E-3</v>
      </c>
      <c r="F102" s="63">
        <v>244.125</v>
      </c>
      <c r="G102" s="64">
        <f t="shared" si="6"/>
        <v>7.4621886476637922E-3</v>
      </c>
      <c r="H102" s="63">
        <v>2.1440000000000001</v>
      </c>
      <c r="I102" s="64">
        <f t="shared" si="7"/>
        <v>6.5648501540633276E-5</v>
      </c>
      <c r="J102" s="63">
        <v>-525.65599999999995</v>
      </c>
      <c r="K102" s="63">
        <v>-375.34399999999999</v>
      </c>
      <c r="L102" s="62"/>
    </row>
    <row r="103" spans="1:13">
      <c r="A103" s="62" t="s">
        <v>544</v>
      </c>
      <c r="B103" s="63">
        <v>11.339</v>
      </c>
      <c r="C103" s="64">
        <f t="shared" si="4"/>
        <v>2.7563434825946112E-4</v>
      </c>
      <c r="D103" s="63">
        <v>671.19399999999996</v>
      </c>
      <c r="E103" s="64">
        <f t="shared" si="5"/>
        <v>1.4064702928737698E-2</v>
      </c>
      <c r="F103" s="63">
        <v>1619.239</v>
      </c>
      <c r="G103" s="64">
        <f t="shared" si="6"/>
        <v>4.9495409661667066E-2</v>
      </c>
      <c r="H103" s="63">
        <v>2377.7260000000001</v>
      </c>
      <c r="I103" s="64">
        <f t="shared" si="7"/>
        <v>7.2805106797669689E-2</v>
      </c>
      <c r="J103" s="63">
        <v>1607.9</v>
      </c>
      <c r="K103" s="63">
        <v>1706.5320000000002</v>
      </c>
      <c r="L103" s="62"/>
    </row>
    <row r="104" spans="1:13">
      <c r="A104" s="62" t="s">
        <v>545</v>
      </c>
      <c r="B104" s="63">
        <v>8217.5709999999999</v>
      </c>
      <c r="C104" s="64">
        <f t="shared" si="4"/>
        <v>0.19975701797873249</v>
      </c>
      <c r="D104" s="63">
        <v>8654.3979999999992</v>
      </c>
      <c r="E104" s="64">
        <f t="shared" si="5"/>
        <v>0.18135075238613824</v>
      </c>
      <c r="F104" s="63">
        <v>99156.629000000001</v>
      </c>
      <c r="G104" s="64">
        <f t="shared" si="6"/>
        <v>3.0309287097364481</v>
      </c>
      <c r="H104" s="63">
        <v>21622.413</v>
      </c>
      <c r="I104" s="64">
        <f t="shared" si="7"/>
        <v>0.6620704352344724</v>
      </c>
      <c r="J104" s="63">
        <v>90939.058000000005</v>
      </c>
      <c r="K104" s="63">
        <v>12968.015000000001</v>
      </c>
      <c r="L104" s="62"/>
    </row>
    <row r="105" spans="1:13">
      <c r="A105" s="62" t="s">
        <v>546</v>
      </c>
      <c r="B105" s="63">
        <v>4464.2070000000003</v>
      </c>
      <c r="C105" s="64">
        <f t="shared" si="4"/>
        <v>0.10851828088370438</v>
      </c>
      <c r="D105" s="63">
        <v>4296.03</v>
      </c>
      <c r="E105" s="64">
        <f t="shared" si="5"/>
        <v>9.0022237569085853E-2</v>
      </c>
      <c r="F105" s="63">
        <v>1163.5650000000001</v>
      </c>
      <c r="G105" s="64">
        <f t="shared" si="6"/>
        <v>3.5566785596800495E-2</v>
      </c>
      <c r="H105" s="63">
        <v>423.822</v>
      </c>
      <c r="I105" s="64">
        <f t="shared" si="7"/>
        <v>1.297727575557569E-2</v>
      </c>
      <c r="J105" s="63">
        <v>-3300.6420000000003</v>
      </c>
      <c r="K105" s="63">
        <v>-3872.2079999999996</v>
      </c>
      <c r="L105" s="62"/>
    </row>
    <row r="106" spans="1:13">
      <c r="A106" s="62" t="s">
        <v>547</v>
      </c>
      <c r="B106" s="63">
        <v>6484.8069999999998</v>
      </c>
      <c r="C106" s="64">
        <f t="shared" si="4"/>
        <v>0.1576360835200098</v>
      </c>
      <c r="D106" s="63">
        <v>5465.0050000000001</v>
      </c>
      <c r="E106" s="64">
        <f t="shared" si="5"/>
        <v>0.11451781724667706</v>
      </c>
      <c r="F106" s="63">
        <v>903.05700000000002</v>
      </c>
      <c r="G106" s="64">
        <f t="shared" si="6"/>
        <v>2.760381646121176E-2</v>
      </c>
      <c r="H106" s="63">
        <v>3362.4520000000002</v>
      </c>
      <c r="I106" s="64">
        <f t="shared" si="7"/>
        <v>0.10295705937607531</v>
      </c>
      <c r="J106" s="63">
        <v>-5581.75</v>
      </c>
      <c r="K106" s="63">
        <v>-2102.5529999999999</v>
      </c>
      <c r="L106" s="62"/>
    </row>
    <row r="107" spans="1:13">
      <c r="A107" s="62" t="s">
        <v>548</v>
      </c>
      <c r="B107" s="63" t="s">
        <v>500</v>
      </c>
      <c r="C107" s="64" t="str">
        <f t="shared" si="4"/>
        <v>x</v>
      </c>
      <c r="D107" s="63" t="s">
        <v>500</v>
      </c>
      <c r="E107" s="64" t="str">
        <f t="shared" si="5"/>
        <v>x</v>
      </c>
      <c r="F107" s="63">
        <v>359.08</v>
      </c>
      <c r="G107" s="64">
        <f t="shared" si="6"/>
        <v>1.0976027443330731E-2</v>
      </c>
      <c r="H107" s="63">
        <v>483.18900000000002</v>
      </c>
      <c r="I107" s="64">
        <f t="shared" si="7"/>
        <v>1.4795071740166536E-2</v>
      </c>
      <c r="J107" s="63">
        <v>359.08</v>
      </c>
      <c r="K107" s="63">
        <v>483.18900000000002</v>
      </c>
      <c r="L107" s="62"/>
    </row>
    <row r="108" spans="1:13">
      <c r="A108" s="62" t="s">
        <v>549</v>
      </c>
      <c r="B108" s="63" t="s">
        <v>500</v>
      </c>
      <c r="C108" s="64" t="str">
        <f t="shared" si="4"/>
        <v>x</v>
      </c>
      <c r="D108" s="63" t="s">
        <v>500</v>
      </c>
      <c r="E108" s="64" t="str">
        <f t="shared" si="5"/>
        <v>x</v>
      </c>
      <c r="F108" s="63">
        <v>116.242</v>
      </c>
      <c r="G108" s="64">
        <f t="shared" si="6"/>
        <v>3.5531786289062354E-3</v>
      </c>
      <c r="H108" s="63">
        <v>191.82499999999999</v>
      </c>
      <c r="I108" s="64">
        <f t="shared" si="7"/>
        <v>5.8736118507611837E-3</v>
      </c>
      <c r="J108" s="63">
        <v>116.242</v>
      </c>
      <c r="K108" s="63">
        <v>191.82499999999999</v>
      </c>
      <c r="L108" s="62"/>
    </row>
    <row r="109" spans="1:13">
      <c r="A109" s="62" t="s">
        <v>550</v>
      </c>
      <c r="B109" s="63">
        <v>31797.987000000001</v>
      </c>
      <c r="C109" s="64">
        <f t="shared" si="4"/>
        <v>0.77296211506374612</v>
      </c>
      <c r="D109" s="63">
        <v>27627.17</v>
      </c>
      <c r="E109" s="64">
        <f t="shared" si="5"/>
        <v>0.57892045937796566</v>
      </c>
      <c r="F109" s="63">
        <v>42741.218999999997</v>
      </c>
      <c r="G109" s="64">
        <f t="shared" si="6"/>
        <v>1.3064743029559118</v>
      </c>
      <c r="H109" s="63">
        <v>44392.428999999996</v>
      </c>
      <c r="I109" s="64">
        <f t="shared" si="7"/>
        <v>1.3592800576487656</v>
      </c>
      <c r="J109" s="63">
        <v>10943.231999999996</v>
      </c>
      <c r="K109" s="63">
        <v>16765.258999999998</v>
      </c>
      <c r="L109" s="62"/>
    </row>
    <row r="110" spans="1:13">
      <c r="A110" s="62" t="s">
        <v>551</v>
      </c>
      <c r="B110" s="63">
        <v>2.7290000000000001</v>
      </c>
      <c r="C110" s="64">
        <f t="shared" si="4"/>
        <v>6.6337960702008057E-5</v>
      </c>
      <c r="D110" s="63">
        <v>4.5599999999999996</v>
      </c>
      <c r="E110" s="64">
        <f t="shared" si="5"/>
        <v>9.555366310641022E-5</v>
      </c>
      <c r="F110" s="63">
        <v>212.23500000000001</v>
      </c>
      <c r="G110" s="64">
        <f t="shared" si="6"/>
        <v>6.4874044347646709E-3</v>
      </c>
      <c r="H110" s="63">
        <v>439.63400000000001</v>
      </c>
      <c r="I110" s="64">
        <f t="shared" si="7"/>
        <v>1.3461433454437861E-2</v>
      </c>
      <c r="J110" s="63">
        <v>209.506</v>
      </c>
      <c r="K110" s="63">
        <v>435.07400000000001</v>
      </c>
      <c r="L110" s="62"/>
    </row>
    <row r="111" spans="1:13">
      <c r="A111" s="62" t="s">
        <v>552</v>
      </c>
      <c r="B111" s="63">
        <v>411.613</v>
      </c>
      <c r="C111" s="64">
        <f t="shared" si="4"/>
        <v>1.0005704294040177E-2</v>
      </c>
      <c r="D111" s="63">
        <v>122.136</v>
      </c>
      <c r="E111" s="64">
        <f t="shared" si="5"/>
        <v>2.5593294292027453E-3</v>
      </c>
      <c r="F111" s="63">
        <v>210.571</v>
      </c>
      <c r="G111" s="64">
        <f t="shared" si="6"/>
        <v>6.4365408119906285E-3</v>
      </c>
      <c r="H111" s="63">
        <v>25.687000000000001</v>
      </c>
      <c r="I111" s="64">
        <f t="shared" si="7"/>
        <v>7.8652661337418246E-4</v>
      </c>
      <c r="J111" s="63">
        <v>-201.042</v>
      </c>
      <c r="K111" s="63">
        <v>-96.448999999999998</v>
      </c>
      <c r="L111" s="62"/>
    </row>
    <row r="112" spans="1:13">
      <c r="A112" s="62" t="s">
        <v>334</v>
      </c>
      <c r="B112" s="63">
        <v>902053.71499999985</v>
      </c>
      <c r="C112" s="64">
        <f t="shared" si="4"/>
        <v>21.92759395264579</v>
      </c>
      <c r="D112" s="63">
        <v>849507.86399999994</v>
      </c>
      <c r="E112" s="64">
        <f t="shared" si="5"/>
        <v>17.801225491864507</v>
      </c>
      <c r="F112" s="63">
        <v>1180881.2020000003</v>
      </c>
      <c r="G112" s="64">
        <f t="shared" si="6"/>
        <v>36.09609134584322</v>
      </c>
      <c r="H112" s="63">
        <v>1169314.8510000003</v>
      </c>
      <c r="I112" s="64">
        <f t="shared" si="7"/>
        <v>35.803996174141275</v>
      </c>
      <c r="J112" s="63">
        <v>278827.48700000043</v>
      </c>
      <c r="K112" s="63">
        <v>319806.98700000031</v>
      </c>
      <c r="L112" s="62"/>
    </row>
    <row r="113" spans="1:12">
      <c r="A113" s="62" t="s">
        <v>553</v>
      </c>
      <c r="B113" s="63">
        <v>0.65800000000000003</v>
      </c>
      <c r="C113" s="64">
        <f t="shared" si="4"/>
        <v>1.5995008480000476E-5</v>
      </c>
      <c r="D113" s="63">
        <v>10.179</v>
      </c>
      <c r="E113" s="64">
        <f t="shared" si="5"/>
        <v>2.1329840718424336E-4</v>
      </c>
      <c r="F113" s="63">
        <v>53.098999999999997</v>
      </c>
      <c r="G113" s="64">
        <f t="shared" si="6"/>
        <v>1.6230814337011765E-3</v>
      </c>
      <c r="H113" s="63">
        <v>24.587</v>
      </c>
      <c r="I113" s="64">
        <f t="shared" si="7"/>
        <v>7.5284501277031262E-4</v>
      </c>
      <c r="J113" s="63">
        <v>52.440999999999995</v>
      </c>
      <c r="K113" s="63">
        <v>14.407999999999999</v>
      </c>
      <c r="L113" s="62"/>
    </row>
    <row r="114" spans="1:12">
      <c r="A114" s="62" t="s">
        <v>554</v>
      </c>
      <c r="B114" s="63" t="s">
        <v>500</v>
      </c>
      <c r="C114" s="64" t="str">
        <f t="shared" si="4"/>
        <v>x</v>
      </c>
      <c r="D114" s="63" t="s">
        <v>500</v>
      </c>
      <c r="E114" s="64" t="str">
        <f t="shared" si="5"/>
        <v>x</v>
      </c>
      <c r="F114" s="63">
        <v>19.321000000000002</v>
      </c>
      <c r="G114" s="64">
        <f t="shared" si="6"/>
        <v>5.9058657188535443E-4</v>
      </c>
      <c r="H114" s="63">
        <v>30.132000000000001</v>
      </c>
      <c r="I114" s="64">
        <f t="shared" si="7"/>
        <v>9.2263089945072855E-4</v>
      </c>
      <c r="J114" s="63">
        <v>19.321000000000002</v>
      </c>
      <c r="K114" s="63">
        <v>30.132000000000001</v>
      </c>
      <c r="L114" s="62"/>
    </row>
    <row r="115" spans="1:12">
      <c r="A115" s="62" t="s">
        <v>555</v>
      </c>
      <c r="B115" s="63">
        <v>14974.79</v>
      </c>
      <c r="C115" s="64">
        <f t="shared" si="4"/>
        <v>0.36401503500946253</v>
      </c>
      <c r="D115" s="63">
        <v>18782.120999999999</v>
      </c>
      <c r="E115" s="64">
        <f t="shared" si="5"/>
        <v>0.39357466281970016</v>
      </c>
      <c r="F115" s="63">
        <v>11661.959000000001</v>
      </c>
      <c r="G115" s="64">
        <f t="shared" si="6"/>
        <v>0.35647204530187648</v>
      </c>
      <c r="H115" s="63">
        <v>9931.2510000000002</v>
      </c>
      <c r="I115" s="64">
        <f t="shared" si="7"/>
        <v>0.3040912997079831</v>
      </c>
      <c r="J115" s="63">
        <v>-3312.8310000000001</v>
      </c>
      <c r="K115" s="63">
        <v>-8850.869999999999</v>
      </c>
      <c r="L115" s="62"/>
    </row>
    <row r="116" spans="1:12">
      <c r="A116" s="62" t="s">
        <v>556</v>
      </c>
      <c r="B116" s="63">
        <v>1.335</v>
      </c>
      <c r="C116" s="64">
        <f t="shared" si="4"/>
        <v>3.2451878906991841E-5</v>
      </c>
      <c r="D116" s="63" t="s">
        <v>500</v>
      </c>
      <c r="E116" s="64" t="str">
        <f t="shared" si="5"/>
        <v>x</v>
      </c>
      <c r="F116" s="63">
        <v>76.688000000000002</v>
      </c>
      <c r="G116" s="64">
        <f t="shared" si="6"/>
        <v>2.344128307268985E-3</v>
      </c>
      <c r="H116" s="63">
        <v>302.84699999999998</v>
      </c>
      <c r="I116" s="64">
        <f t="shared" si="7"/>
        <v>9.2730651800728391E-3</v>
      </c>
      <c r="J116" s="63">
        <v>75.353000000000009</v>
      </c>
      <c r="K116" s="63">
        <v>302.84699999999998</v>
      </c>
      <c r="L116" s="62"/>
    </row>
    <row r="117" spans="1:12">
      <c r="A117" s="62" t="s">
        <v>557</v>
      </c>
      <c r="B117" s="63" t="s">
        <v>500</v>
      </c>
      <c r="C117" s="64" t="str">
        <f t="shared" si="4"/>
        <v>x</v>
      </c>
      <c r="D117" s="63" t="s">
        <v>500</v>
      </c>
      <c r="E117" s="64" t="str">
        <f t="shared" si="5"/>
        <v>x</v>
      </c>
      <c r="F117" s="63">
        <v>174.959</v>
      </c>
      <c r="G117" s="64">
        <f t="shared" si="6"/>
        <v>5.3479859236317843E-3</v>
      </c>
      <c r="H117" s="63">
        <v>236.66800000000001</v>
      </c>
      <c r="I117" s="64">
        <f t="shared" si="7"/>
        <v>7.2466882288333007E-3</v>
      </c>
      <c r="J117" s="63">
        <v>174.959</v>
      </c>
      <c r="K117" s="63">
        <v>236.66800000000001</v>
      </c>
      <c r="L117" s="62"/>
    </row>
    <row r="118" spans="1:12">
      <c r="A118" s="62" t="s">
        <v>558</v>
      </c>
      <c r="B118" s="63" t="s">
        <v>500</v>
      </c>
      <c r="C118" s="64" t="str">
        <f t="shared" si="4"/>
        <v>x</v>
      </c>
      <c r="D118" s="63" t="s">
        <v>500</v>
      </c>
      <c r="E118" s="64" t="str">
        <f t="shared" si="5"/>
        <v>x</v>
      </c>
      <c r="F118" s="63">
        <v>1479.318</v>
      </c>
      <c r="G118" s="64">
        <f t="shared" si="6"/>
        <v>4.5218433121903559E-2</v>
      </c>
      <c r="H118" s="63">
        <v>1209.182</v>
      </c>
      <c r="I118" s="64">
        <f t="shared" si="7"/>
        <v>3.7024713801262141E-2</v>
      </c>
      <c r="J118" s="63">
        <v>1479.318</v>
      </c>
      <c r="K118" s="63">
        <v>1209.182</v>
      </c>
      <c r="L118" s="62"/>
    </row>
    <row r="119" spans="1:12">
      <c r="A119" s="62" t="s">
        <v>559</v>
      </c>
      <c r="B119" s="63">
        <v>0.74299999999999999</v>
      </c>
      <c r="C119" s="64">
        <f t="shared" si="4"/>
        <v>1.8061232979696586E-5</v>
      </c>
      <c r="D119" s="63">
        <v>0.503</v>
      </c>
      <c r="E119" s="64">
        <f t="shared" si="5"/>
        <v>1.0540239592658848E-5</v>
      </c>
      <c r="F119" s="63">
        <v>429.48899999999998</v>
      </c>
      <c r="G119" s="64">
        <f t="shared" si="6"/>
        <v>1.3128225049038298E-2</v>
      </c>
      <c r="H119" s="63">
        <v>651.65200000000004</v>
      </c>
      <c r="I119" s="64">
        <f t="shared" si="7"/>
        <v>1.9953347633375352E-2</v>
      </c>
      <c r="J119" s="63">
        <v>428.74599999999998</v>
      </c>
      <c r="K119" s="63">
        <v>651.149</v>
      </c>
      <c r="L119" s="62"/>
    </row>
    <row r="120" spans="1:12">
      <c r="A120" s="62" t="s">
        <v>560</v>
      </c>
      <c r="B120" s="63">
        <v>305.286</v>
      </c>
      <c r="C120" s="64">
        <f t="shared" si="4"/>
        <v>7.4210519131085485E-3</v>
      </c>
      <c r="D120" s="63">
        <v>173.70699999999999</v>
      </c>
      <c r="E120" s="64">
        <f t="shared" si="5"/>
        <v>3.6399868765844738E-3</v>
      </c>
      <c r="F120" s="63">
        <v>583.53099999999995</v>
      </c>
      <c r="G120" s="64">
        <f t="shared" si="6"/>
        <v>1.7836839339518278E-2</v>
      </c>
      <c r="H120" s="63">
        <v>3372.5729999999999</v>
      </c>
      <c r="I120" s="64">
        <f t="shared" si="7"/>
        <v>0.10326696072126781</v>
      </c>
      <c r="J120" s="63">
        <v>278.24499999999995</v>
      </c>
      <c r="K120" s="63">
        <v>3198.866</v>
      </c>
      <c r="L120" s="62"/>
    </row>
    <row r="121" spans="1:12">
      <c r="A121" s="62" t="s">
        <v>561</v>
      </c>
      <c r="B121" s="63" t="s">
        <v>500</v>
      </c>
      <c r="C121" s="64" t="str">
        <f t="shared" si="4"/>
        <v>x</v>
      </c>
      <c r="D121" s="63" t="s">
        <v>500</v>
      </c>
      <c r="E121" s="64" t="str">
        <f t="shared" si="5"/>
        <v>x</v>
      </c>
      <c r="F121" s="63">
        <v>275</v>
      </c>
      <c r="G121" s="64">
        <f t="shared" si="6"/>
        <v>8.4059472733539909E-3</v>
      </c>
      <c r="H121" s="63">
        <v>225.108</v>
      </c>
      <c r="I121" s="64">
        <f t="shared" si="7"/>
        <v>6.8927252261235432E-3</v>
      </c>
      <c r="J121" s="63">
        <v>275</v>
      </c>
      <c r="K121" s="63">
        <v>225.108</v>
      </c>
      <c r="L121" s="62"/>
    </row>
    <row r="122" spans="1:12">
      <c r="A122" s="62" t="s">
        <v>562</v>
      </c>
      <c r="B122" s="63">
        <v>285944.47899999999</v>
      </c>
      <c r="C122" s="64">
        <f t="shared" si="4"/>
        <v>6.9508880948545864</v>
      </c>
      <c r="D122" s="63">
        <v>175837.54399999999</v>
      </c>
      <c r="E122" s="64">
        <f t="shared" si="5"/>
        <v>3.6846318949198644</v>
      </c>
      <c r="F122" s="63">
        <v>240349.08199999999</v>
      </c>
      <c r="G122" s="64">
        <f t="shared" si="6"/>
        <v>7.3467698563310355</v>
      </c>
      <c r="H122" s="63">
        <v>195662.77900000001</v>
      </c>
      <c r="I122" s="64">
        <f t="shared" si="7"/>
        <v>5.9911232502920182</v>
      </c>
      <c r="J122" s="63">
        <v>-45595.396999999997</v>
      </c>
      <c r="K122" s="63">
        <v>19825.235000000015</v>
      </c>
      <c r="L122" s="62"/>
    </row>
    <row r="123" spans="1:12">
      <c r="A123" s="62" t="s">
        <v>563</v>
      </c>
      <c r="B123" s="63">
        <v>6.2439999999999998</v>
      </c>
      <c r="C123" s="64">
        <f t="shared" si="4"/>
        <v>1.5178242089532366E-4</v>
      </c>
      <c r="D123" s="63">
        <v>13.871</v>
      </c>
      <c r="E123" s="64">
        <f t="shared" si="5"/>
        <v>2.906633466993457E-4</v>
      </c>
      <c r="F123" s="63">
        <v>1674.992</v>
      </c>
      <c r="G123" s="64">
        <f t="shared" si="6"/>
        <v>5.119961612832636E-2</v>
      </c>
      <c r="H123" s="63">
        <v>1103.1969999999999</v>
      </c>
      <c r="I123" s="64">
        <f t="shared" si="7"/>
        <v>3.3779491583079288E-2</v>
      </c>
      <c r="J123" s="63">
        <v>1668.748</v>
      </c>
      <c r="K123" s="63">
        <v>1089.3259999999998</v>
      </c>
      <c r="L123" s="62"/>
    </row>
    <row r="124" spans="1:12">
      <c r="A124" s="62" t="s">
        <v>564</v>
      </c>
      <c r="B124" s="63">
        <v>496.012</v>
      </c>
      <c r="C124" s="64">
        <f t="shared" si="4"/>
        <v>1.2057319371097257E-2</v>
      </c>
      <c r="D124" s="63">
        <v>287.35500000000002</v>
      </c>
      <c r="E124" s="64">
        <f t="shared" si="5"/>
        <v>6.0214523820049364E-3</v>
      </c>
      <c r="F124" s="63">
        <v>2.0099999999999998</v>
      </c>
      <c r="G124" s="64">
        <f t="shared" si="6"/>
        <v>6.1439832797969155E-5</v>
      </c>
      <c r="H124" s="63">
        <v>3.6669999999999998</v>
      </c>
      <c r="I124" s="64">
        <f t="shared" si="7"/>
        <v>1.1228220855853648E-4</v>
      </c>
      <c r="J124" s="63">
        <v>-494.00200000000001</v>
      </c>
      <c r="K124" s="63">
        <v>-283.68800000000005</v>
      </c>
      <c r="L124" s="62"/>
    </row>
    <row r="125" spans="1:12">
      <c r="A125" s="62" t="s">
        <v>565</v>
      </c>
      <c r="B125" s="63">
        <v>101957.17600000001</v>
      </c>
      <c r="C125" s="64">
        <f t="shared" si="4"/>
        <v>2.4784284114238617</v>
      </c>
      <c r="D125" s="63">
        <v>23580.878000000001</v>
      </c>
      <c r="E125" s="64">
        <f t="shared" si="5"/>
        <v>0.49413141933450888</v>
      </c>
      <c r="F125" s="63">
        <v>81568.551999999996</v>
      </c>
      <c r="G125" s="64">
        <f t="shared" si="6"/>
        <v>2.4933125355484842</v>
      </c>
      <c r="H125" s="63">
        <v>78419.963000000003</v>
      </c>
      <c r="I125" s="64">
        <f t="shared" si="7"/>
        <v>2.4011907937602168</v>
      </c>
      <c r="J125" s="63">
        <v>-20388.624000000011</v>
      </c>
      <c r="K125" s="63">
        <v>54839.085000000006</v>
      </c>
      <c r="L125" s="62"/>
    </row>
    <row r="126" spans="1:12">
      <c r="A126" s="62" t="s">
        <v>566</v>
      </c>
      <c r="B126" s="63">
        <v>7182.5460000000003</v>
      </c>
      <c r="C126" s="64">
        <f t="shared" si="4"/>
        <v>0.17459708841640351</v>
      </c>
      <c r="D126" s="63">
        <v>6549.6030000000001</v>
      </c>
      <c r="E126" s="64">
        <f t="shared" si="5"/>
        <v>0.1372452979260381</v>
      </c>
      <c r="F126" s="63">
        <v>32142.488000000001</v>
      </c>
      <c r="G126" s="64">
        <f t="shared" si="6"/>
        <v>0.98250203404513947</v>
      </c>
      <c r="H126" s="63">
        <v>27630.419000000002</v>
      </c>
      <c r="I126" s="64">
        <f t="shared" si="7"/>
        <v>0.84603339752324769</v>
      </c>
      <c r="J126" s="63">
        <v>24959.942000000003</v>
      </c>
      <c r="K126" s="63">
        <v>21080.816000000003</v>
      </c>
      <c r="L126" s="62"/>
    </row>
    <row r="127" spans="1:12">
      <c r="A127" s="62" t="s">
        <v>567</v>
      </c>
      <c r="B127" s="63">
        <v>66444.035999999993</v>
      </c>
      <c r="C127" s="64">
        <f t="shared" si="4"/>
        <v>1.6151564122575333</v>
      </c>
      <c r="D127" s="63">
        <v>82129.797999999995</v>
      </c>
      <c r="E127" s="64">
        <f t="shared" si="5"/>
        <v>1.7210094405898078</v>
      </c>
      <c r="F127" s="63">
        <v>16002.543</v>
      </c>
      <c r="G127" s="64">
        <f t="shared" si="6"/>
        <v>0.48915102799119997</v>
      </c>
      <c r="H127" s="63">
        <v>14304.665000000001</v>
      </c>
      <c r="I127" s="64">
        <f t="shared" si="7"/>
        <v>0.43800364845650325</v>
      </c>
      <c r="J127" s="63">
        <v>-50441.492999999995</v>
      </c>
      <c r="K127" s="63">
        <v>-67825.133000000002</v>
      </c>
      <c r="L127" s="62"/>
    </row>
    <row r="128" spans="1:12">
      <c r="A128" s="62" t="s">
        <v>568</v>
      </c>
      <c r="B128" s="63">
        <v>12258.953</v>
      </c>
      <c r="C128" s="64">
        <f t="shared" si="4"/>
        <v>0.297997047402625</v>
      </c>
      <c r="D128" s="63">
        <v>17485.062999999998</v>
      </c>
      <c r="E128" s="64">
        <f t="shared" si="5"/>
        <v>0.3663951358106049</v>
      </c>
      <c r="F128" s="63">
        <v>1792.0070000000001</v>
      </c>
      <c r="G128" s="64">
        <f t="shared" si="6"/>
        <v>5.4776423110840959E-2</v>
      </c>
      <c r="H128" s="63">
        <v>1764.527</v>
      </c>
      <c r="I128" s="64">
        <f t="shared" si="7"/>
        <v>5.4029176062494882E-2</v>
      </c>
      <c r="J128" s="63">
        <v>-10466.946</v>
      </c>
      <c r="K128" s="63">
        <v>-15720.535999999998</v>
      </c>
      <c r="L128" s="62"/>
    </row>
    <row r="129" spans="1:12">
      <c r="A129" s="62" t="s">
        <v>569</v>
      </c>
      <c r="B129" s="63">
        <v>4323.9620000000004</v>
      </c>
      <c r="C129" s="64">
        <f t="shared" si="4"/>
        <v>0.10510913200182344</v>
      </c>
      <c r="D129" s="63">
        <v>11930.37</v>
      </c>
      <c r="E129" s="64">
        <f t="shared" si="5"/>
        <v>0.24999792888482972</v>
      </c>
      <c r="F129" s="63">
        <v>11828.761</v>
      </c>
      <c r="G129" s="64">
        <f t="shared" si="6"/>
        <v>0.36157069554584009</v>
      </c>
      <c r="H129" s="63">
        <v>10271.352999999999</v>
      </c>
      <c r="I129" s="64">
        <f t="shared" si="7"/>
        <v>0.31450509946123517</v>
      </c>
      <c r="J129" s="63">
        <v>7504.799</v>
      </c>
      <c r="K129" s="63">
        <v>-1659.0170000000016</v>
      </c>
      <c r="L129" s="62"/>
    </row>
    <row r="130" spans="1:12">
      <c r="A130" s="62" t="s">
        <v>570</v>
      </c>
      <c r="B130" s="63" t="s">
        <v>500</v>
      </c>
      <c r="C130" s="64" t="str">
        <f t="shared" si="4"/>
        <v>x</v>
      </c>
      <c r="D130" s="63" t="s">
        <v>500</v>
      </c>
      <c r="E130" s="64" t="str">
        <f t="shared" si="5"/>
        <v>x</v>
      </c>
      <c r="F130" s="63">
        <v>315.166</v>
      </c>
      <c r="G130" s="64">
        <f t="shared" si="6"/>
        <v>9.6337046485595774E-3</v>
      </c>
      <c r="H130" s="63">
        <v>203.25800000000001</v>
      </c>
      <c r="I130" s="64">
        <f t="shared" si="7"/>
        <v>6.2236861595830403E-3</v>
      </c>
      <c r="J130" s="63">
        <v>315.166</v>
      </c>
      <c r="K130" s="63">
        <v>203.25800000000001</v>
      </c>
      <c r="L130" s="62"/>
    </row>
    <row r="131" spans="1:12">
      <c r="A131" s="62" t="s">
        <v>571</v>
      </c>
      <c r="B131" s="63" t="s">
        <v>500</v>
      </c>
      <c r="C131" s="64" t="str">
        <f t="shared" si="4"/>
        <v>x</v>
      </c>
      <c r="D131" s="63" t="s">
        <v>500</v>
      </c>
      <c r="E131" s="64" t="str">
        <f t="shared" si="5"/>
        <v>x</v>
      </c>
      <c r="F131" s="63">
        <v>14.863</v>
      </c>
      <c r="G131" s="64">
        <f t="shared" si="6"/>
        <v>4.5431852481403771E-4</v>
      </c>
      <c r="H131" s="63">
        <v>52.05</v>
      </c>
      <c r="I131" s="64">
        <f t="shared" si="7"/>
        <v>1.593752101301288E-3</v>
      </c>
      <c r="J131" s="63">
        <v>14.863</v>
      </c>
      <c r="K131" s="63">
        <v>52.05</v>
      </c>
      <c r="L131" s="62"/>
    </row>
    <row r="132" spans="1:12">
      <c r="A132" s="62" t="s">
        <v>572</v>
      </c>
      <c r="B132" s="63">
        <v>435.68900000000002</v>
      </c>
      <c r="C132" s="64">
        <f t="shared" si="4"/>
        <v>1.0590956306448218E-2</v>
      </c>
      <c r="D132" s="63">
        <v>519.68700000000001</v>
      </c>
      <c r="E132" s="64">
        <f t="shared" si="5"/>
        <v>1.0889911517276536E-2</v>
      </c>
      <c r="F132" s="63">
        <v>4953.049</v>
      </c>
      <c r="G132" s="64">
        <f t="shared" si="6"/>
        <v>0.15140024995032259</v>
      </c>
      <c r="H132" s="63">
        <v>5266.9960000000001</v>
      </c>
      <c r="I132" s="64">
        <f t="shared" si="7"/>
        <v>0.16127350514016292</v>
      </c>
      <c r="J132" s="63">
        <v>4517.3599999999997</v>
      </c>
      <c r="K132" s="63">
        <v>4747.3090000000002</v>
      </c>
      <c r="L132" s="62"/>
    </row>
    <row r="133" spans="1:12">
      <c r="A133" s="62" t="s">
        <v>476</v>
      </c>
      <c r="B133" s="63">
        <v>3798.3649999999998</v>
      </c>
      <c r="C133" s="64">
        <f t="shared" si="4"/>
        <v>9.23326449622143E-2</v>
      </c>
      <c r="D133" s="63">
        <v>6973.7489999999998</v>
      </c>
      <c r="E133" s="64">
        <f t="shared" si="5"/>
        <v>0.14613317160847922</v>
      </c>
      <c r="F133" s="63">
        <v>3533.895</v>
      </c>
      <c r="G133" s="64">
        <f t="shared" si="6"/>
        <v>0.1080208546893429</v>
      </c>
      <c r="H133" s="63">
        <v>3631.6750000000002</v>
      </c>
      <c r="I133" s="64">
        <f t="shared" si="7"/>
        <v>0.11120056988459857</v>
      </c>
      <c r="J133" s="63">
        <v>-264.4699999999998</v>
      </c>
      <c r="K133" s="63">
        <v>-3342.0739999999996</v>
      </c>
      <c r="L133" s="62"/>
    </row>
    <row r="134" spans="1:12">
      <c r="A134" s="62" t="s">
        <v>573</v>
      </c>
      <c r="B134" s="63" t="s">
        <v>500</v>
      </c>
      <c r="C134" s="64" t="str">
        <f t="shared" si="4"/>
        <v>x</v>
      </c>
      <c r="D134" s="63" t="s">
        <v>500</v>
      </c>
      <c r="E134" s="64" t="str">
        <f t="shared" si="5"/>
        <v>x</v>
      </c>
      <c r="F134" s="63" t="s">
        <v>500</v>
      </c>
      <c r="G134" s="64" t="str">
        <f t="shared" si="6"/>
        <v>x</v>
      </c>
      <c r="H134" s="63" t="s">
        <v>483</v>
      </c>
      <c r="I134" s="64" t="str">
        <f t="shared" si="7"/>
        <v>x</v>
      </c>
      <c r="J134" s="63" t="s">
        <v>500</v>
      </c>
      <c r="K134" s="63" t="s">
        <v>483</v>
      </c>
      <c r="L134" s="62"/>
    </row>
    <row r="135" spans="1:12">
      <c r="A135" s="62" t="s">
        <v>574</v>
      </c>
      <c r="B135" s="63" t="s">
        <v>500</v>
      </c>
      <c r="C135" s="64" t="str">
        <f t="shared" ref="C135:C198" si="8">IF(B135=0,0,IF(OR(B135="x",B135="Ə"),"x",B135/$B$7*100))</f>
        <v>x</v>
      </c>
      <c r="D135" s="63" t="s">
        <v>483</v>
      </c>
      <c r="E135" s="64" t="str">
        <f t="shared" ref="E135:E198" si="9">IF(D135=0,0,IF(OR(D135="x",D135="Ə"),"x",D135/$D$7*100))</f>
        <v>x</v>
      </c>
      <c r="F135" s="63">
        <v>49.2</v>
      </c>
      <c r="G135" s="64">
        <f t="shared" ref="G135:G198" si="10">IF(F135=0,0,IF(OR(F135="x",F135="Ə"),"x",F135/$F$7*100))</f>
        <v>1.503900384905514E-3</v>
      </c>
      <c r="H135" s="63">
        <v>85.37</v>
      </c>
      <c r="I135" s="64">
        <f t="shared" ref="I135:I198" si="11">IF(H135=0,0,IF(OR(H135="x",H135="Ə"),"x",H135/$H$7*100))</f>
        <v>2.6139984032294136E-3</v>
      </c>
      <c r="J135" s="63">
        <v>49.2</v>
      </c>
      <c r="K135" s="63">
        <v>85.055000000000007</v>
      </c>
      <c r="L135" s="62"/>
    </row>
    <row r="136" spans="1:12">
      <c r="A136" s="62" t="s">
        <v>575</v>
      </c>
      <c r="B136" s="63">
        <v>8410.8960000000006</v>
      </c>
      <c r="C136" s="64">
        <f t="shared" si="8"/>
        <v>0.2044564632893649</v>
      </c>
      <c r="D136" s="63">
        <v>483.78399999999999</v>
      </c>
      <c r="E136" s="64">
        <f t="shared" si="9"/>
        <v>1.0137573103568324E-2</v>
      </c>
      <c r="F136" s="63">
        <v>1773.058</v>
      </c>
      <c r="G136" s="64">
        <f t="shared" si="10"/>
        <v>5.4197207493085375E-2</v>
      </c>
      <c r="H136" s="63">
        <v>3409.3620000000001</v>
      </c>
      <c r="I136" s="64">
        <f t="shared" si="11"/>
        <v>0.10439342654364578</v>
      </c>
      <c r="J136" s="63">
        <v>-6637.8380000000006</v>
      </c>
      <c r="K136" s="63">
        <v>2925.578</v>
      </c>
      <c r="L136" s="62"/>
    </row>
    <row r="137" spans="1:12">
      <c r="A137" s="62" t="s">
        <v>576</v>
      </c>
      <c r="B137" s="63">
        <v>2891.605</v>
      </c>
      <c r="C137" s="64">
        <f t="shared" si="8"/>
        <v>7.0290648169926723E-2</v>
      </c>
      <c r="D137" s="63">
        <v>9710.1749999999993</v>
      </c>
      <c r="E137" s="64">
        <f t="shared" si="9"/>
        <v>0.20347429619611551</v>
      </c>
      <c r="F137" s="63">
        <v>117.795</v>
      </c>
      <c r="G137" s="64">
        <f t="shared" si="10"/>
        <v>3.6006493056899395E-3</v>
      </c>
      <c r="H137" s="63">
        <v>243.27099999999999</v>
      </c>
      <c r="I137" s="64">
        <f t="shared" si="11"/>
        <v>7.4488696913672563E-3</v>
      </c>
      <c r="J137" s="63">
        <v>-2773.81</v>
      </c>
      <c r="K137" s="63">
        <v>-9466.9039999999986</v>
      </c>
      <c r="L137" s="62"/>
    </row>
    <row r="138" spans="1:12">
      <c r="A138" s="62" t="s">
        <v>577</v>
      </c>
      <c r="B138" s="63">
        <v>2019.6610000000001</v>
      </c>
      <c r="C138" s="64">
        <f t="shared" si="8"/>
        <v>4.9094976932714654E-2</v>
      </c>
      <c r="D138" s="63">
        <v>1844.729</v>
      </c>
      <c r="E138" s="64">
        <f t="shared" si="9"/>
        <v>3.8655836269435313E-2</v>
      </c>
      <c r="F138" s="63">
        <v>1023.516</v>
      </c>
      <c r="G138" s="64">
        <f t="shared" si="10"/>
        <v>3.1285896470669754E-2</v>
      </c>
      <c r="H138" s="63">
        <v>1248.357</v>
      </c>
      <c r="I138" s="64">
        <f t="shared" si="11"/>
        <v>3.8224238077313587E-2</v>
      </c>
      <c r="J138" s="63">
        <v>-996.1450000000001</v>
      </c>
      <c r="K138" s="63">
        <v>-596.37200000000007</v>
      </c>
      <c r="L138" s="62"/>
    </row>
    <row r="139" spans="1:12">
      <c r="A139" s="62" t="s">
        <v>578</v>
      </c>
      <c r="B139" s="63">
        <v>14.914999999999999</v>
      </c>
      <c r="C139" s="64">
        <f t="shared" si="8"/>
        <v>3.6256162838785273E-4</v>
      </c>
      <c r="D139" s="63">
        <v>5.8760000000000003</v>
      </c>
      <c r="E139" s="64">
        <f t="shared" si="9"/>
        <v>1.2313011500290932E-4</v>
      </c>
      <c r="F139" s="63">
        <v>420.25299999999999</v>
      </c>
      <c r="G139" s="64">
        <f t="shared" si="10"/>
        <v>1.2845907488977579E-2</v>
      </c>
      <c r="H139" s="63">
        <v>953.01199999999994</v>
      </c>
      <c r="I139" s="64">
        <f t="shared" si="11"/>
        <v>2.9180881413359137E-2</v>
      </c>
      <c r="J139" s="63">
        <v>405.33799999999997</v>
      </c>
      <c r="K139" s="63">
        <v>947.13599999999997</v>
      </c>
      <c r="L139" s="62"/>
    </row>
    <row r="140" spans="1:12">
      <c r="A140" s="62" t="s">
        <v>579</v>
      </c>
      <c r="B140" s="63" t="s">
        <v>500</v>
      </c>
      <c r="C140" s="64" t="str">
        <f t="shared" si="8"/>
        <v>x</v>
      </c>
      <c r="D140" s="63">
        <v>5.5049999999999999</v>
      </c>
      <c r="E140" s="64">
        <f t="shared" si="9"/>
        <v>1.1535590250017287E-4</v>
      </c>
      <c r="F140" s="63">
        <v>502.84300000000002</v>
      </c>
      <c r="G140" s="64">
        <f t="shared" si="10"/>
        <v>1.5370442708273238E-2</v>
      </c>
      <c r="H140" s="63">
        <v>570.05200000000002</v>
      </c>
      <c r="I140" s="64">
        <f t="shared" si="11"/>
        <v>1.7454785261306477E-2</v>
      </c>
      <c r="J140" s="63">
        <v>502.84300000000002</v>
      </c>
      <c r="K140" s="63">
        <v>564.54700000000003</v>
      </c>
      <c r="L140" s="62"/>
    </row>
    <row r="141" spans="1:12">
      <c r="A141" s="62" t="s">
        <v>580</v>
      </c>
      <c r="B141" s="63" t="s">
        <v>500</v>
      </c>
      <c r="C141" s="64" t="str">
        <f t="shared" si="8"/>
        <v>x</v>
      </c>
      <c r="D141" s="63" t="s">
        <v>500</v>
      </c>
      <c r="E141" s="64" t="str">
        <f t="shared" si="9"/>
        <v>x</v>
      </c>
      <c r="F141" s="63">
        <v>9.4559999999999995</v>
      </c>
      <c r="G141" s="64">
        <f t="shared" si="10"/>
        <v>2.8904231787940118E-4</v>
      </c>
      <c r="H141" s="63" t="s">
        <v>500</v>
      </c>
      <c r="I141" s="64" t="str">
        <f t="shared" si="11"/>
        <v>x</v>
      </c>
      <c r="J141" s="63">
        <v>9.4559999999999995</v>
      </c>
      <c r="K141" s="63" t="s">
        <v>500</v>
      </c>
      <c r="L141" s="62"/>
    </row>
    <row r="142" spans="1:12">
      <c r="A142" s="62" t="s">
        <v>581</v>
      </c>
      <c r="B142" s="63">
        <v>4.0869999999999997</v>
      </c>
      <c r="C142" s="64">
        <f t="shared" si="8"/>
        <v>9.9348935650094144E-5</v>
      </c>
      <c r="D142" s="63" t="s">
        <v>500</v>
      </c>
      <c r="E142" s="64" t="str">
        <f t="shared" si="9"/>
        <v>x</v>
      </c>
      <c r="F142" s="63">
        <v>4.9379999999999997</v>
      </c>
      <c r="G142" s="64">
        <f t="shared" si="10"/>
        <v>1.5094024594844365E-4</v>
      </c>
      <c r="H142" s="63">
        <v>14.957000000000001</v>
      </c>
      <c r="I142" s="64">
        <f t="shared" si="11"/>
        <v>4.579779093018899E-4</v>
      </c>
      <c r="J142" s="63">
        <v>0.85099999999999998</v>
      </c>
      <c r="K142" s="63">
        <v>14.957000000000001</v>
      </c>
      <c r="L142" s="62"/>
    </row>
    <row r="143" spans="1:12">
      <c r="A143" s="62" t="s">
        <v>582</v>
      </c>
      <c r="B143" s="63" t="s">
        <v>500</v>
      </c>
      <c r="C143" s="64" t="str">
        <f t="shared" si="8"/>
        <v>x</v>
      </c>
      <c r="D143" s="63" t="s">
        <v>500</v>
      </c>
      <c r="E143" s="64" t="str">
        <f t="shared" si="9"/>
        <v>x</v>
      </c>
      <c r="F143" s="63">
        <v>19.574999999999999</v>
      </c>
      <c r="G143" s="64">
        <f t="shared" si="10"/>
        <v>5.9835061045783401E-4</v>
      </c>
      <c r="H143" s="63">
        <v>92.861999999999995</v>
      </c>
      <c r="I143" s="64">
        <f t="shared" si="11"/>
        <v>2.8434007229786785E-3</v>
      </c>
      <c r="J143" s="63">
        <v>19.574999999999999</v>
      </c>
      <c r="K143" s="63">
        <v>92.861999999999995</v>
      </c>
      <c r="L143" s="62"/>
    </row>
    <row r="144" spans="1:12">
      <c r="A144" s="62" t="s">
        <v>583</v>
      </c>
      <c r="B144" s="63">
        <v>22376.897000000001</v>
      </c>
      <c r="C144" s="64">
        <f t="shared" si="8"/>
        <v>0.54394932715972222</v>
      </c>
      <c r="D144" s="63">
        <v>27513.436000000002</v>
      </c>
      <c r="E144" s="64">
        <f t="shared" si="9"/>
        <v>0.57653719176398666</v>
      </c>
      <c r="F144" s="63">
        <v>64977.332000000002</v>
      </c>
      <c r="G144" s="64">
        <f t="shared" si="10"/>
        <v>1.9861673700189708</v>
      </c>
      <c r="H144" s="63">
        <v>73019.441000000006</v>
      </c>
      <c r="I144" s="64">
        <f t="shared" si="11"/>
        <v>2.2358287709816609</v>
      </c>
      <c r="J144" s="63">
        <v>42600.434999999998</v>
      </c>
      <c r="K144" s="63">
        <v>45506.005000000005</v>
      </c>
      <c r="L144" s="62"/>
    </row>
    <row r="145" spans="1:12">
      <c r="A145" s="62" t="s">
        <v>584</v>
      </c>
      <c r="B145" s="63">
        <v>461.84800000000001</v>
      </c>
      <c r="C145" s="64">
        <f t="shared" si="8"/>
        <v>1.1226842973360577E-2</v>
      </c>
      <c r="D145" s="63">
        <v>379.64100000000002</v>
      </c>
      <c r="E145" s="64">
        <f t="shared" si="9"/>
        <v>7.9552825033729589E-3</v>
      </c>
      <c r="F145" s="63">
        <v>397.25400000000002</v>
      </c>
      <c r="G145" s="64">
        <f t="shared" si="10"/>
        <v>1.2142895193196241E-2</v>
      </c>
      <c r="H145" s="63">
        <v>1273.836</v>
      </c>
      <c r="I145" s="64">
        <f t="shared" si="11"/>
        <v>3.900439580620995E-2</v>
      </c>
      <c r="J145" s="63">
        <v>-64.593999999999994</v>
      </c>
      <c r="K145" s="63">
        <v>894.19499999999994</v>
      </c>
      <c r="L145" s="62"/>
    </row>
    <row r="146" spans="1:12">
      <c r="A146" s="62" t="s">
        <v>585</v>
      </c>
      <c r="B146" s="63">
        <v>1200.2909999999999</v>
      </c>
      <c r="C146" s="64">
        <f t="shared" si="8"/>
        <v>2.9177302011349923E-2</v>
      </c>
      <c r="D146" s="63">
        <v>1949.4749999999999</v>
      </c>
      <c r="E146" s="64">
        <f t="shared" si="9"/>
        <v>4.0850762584291461E-2</v>
      </c>
      <c r="F146" s="63">
        <v>4381.8</v>
      </c>
      <c r="G146" s="64">
        <f t="shared" si="10"/>
        <v>0.13393883549957278</v>
      </c>
      <c r="H146" s="63">
        <v>3610.95</v>
      </c>
      <c r="I146" s="64">
        <f t="shared" si="11"/>
        <v>0.11056597790958475</v>
      </c>
      <c r="J146" s="63">
        <v>3181.509</v>
      </c>
      <c r="K146" s="63">
        <v>1661.4749999999999</v>
      </c>
      <c r="L146" s="62"/>
    </row>
    <row r="147" spans="1:12">
      <c r="A147" s="62" t="s">
        <v>586</v>
      </c>
      <c r="B147" s="63">
        <v>7447.5219999999999</v>
      </c>
      <c r="C147" s="64">
        <f t="shared" si="8"/>
        <v>0.18103826374618556</v>
      </c>
      <c r="D147" s="63">
        <v>9780.7990000000009</v>
      </c>
      <c r="E147" s="64">
        <f t="shared" si="9"/>
        <v>0.20495420450822679</v>
      </c>
      <c r="F147" s="63">
        <v>6799.8209999999999</v>
      </c>
      <c r="G147" s="64">
        <f t="shared" si="10"/>
        <v>0.20785067925180073</v>
      </c>
      <c r="H147" s="63">
        <v>7943.2179999999998</v>
      </c>
      <c r="I147" s="64">
        <f t="shared" si="11"/>
        <v>0.24321845107769866</v>
      </c>
      <c r="J147" s="63">
        <v>-647.70100000000002</v>
      </c>
      <c r="K147" s="63">
        <v>-1837.581000000001</v>
      </c>
      <c r="L147" s="62"/>
    </row>
    <row r="148" spans="1:12">
      <c r="A148" s="62" t="s">
        <v>587</v>
      </c>
      <c r="B148" s="63" t="s">
        <v>500</v>
      </c>
      <c r="C148" s="64" t="str">
        <f t="shared" si="8"/>
        <v>x</v>
      </c>
      <c r="D148" s="63" t="s">
        <v>500</v>
      </c>
      <c r="E148" s="64" t="str">
        <f t="shared" si="9"/>
        <v>x</v>
      </c>
      <c r="F148" s="63">
        <v>12.124000000000001</v>
      </c>
      <c r="G148" s="64">
        <f t="shared" si="10"/>
        <v>3.7059528997143194E-4</v>
      </c>
      <c r="H148" s="63" t="s">
        <v>500</v>
      </c>
      <c r="I148" s="64" t="str">
        <f t="shared" si="11"/>
        <v>x</v>
      </c>
      <c r="J148" s="63">
        <v>12.124000000000001</v>
      </c>
      <c r="K148" s="63" t="s">
        <v>500</v>
      </c>
      <c r="L148" s="62"/>
    </row>
    <row r="149" spans="1:12">
      <c r="A149" s="62" t="s">
        <v>588</v>
      </c>
      <c r="B149" s="63">
        <v>3492.7660000000001</v>
      </c>
      <c r="C149" s="64">
        <f t="shared" si="8"/>
        <v>8.4903984481242159E-2</v>
      </c>
      <c r="D149" s="63">
        <v>971.15599999999995</v>
      </c>
      <c r="E149" s="64">
        <f t="shared" si="9"/>
        <v>2.0350331852580904E-2</v>
      </c>
      <c r="F149" s="63">
        <v>2608.3580000000002</v>
      </c>
      <c r="G149" s="64">
        <f t="shared" si="10"/>
        <v>7.9729890247385707E-2</v>
      </c>
      <c r="H149" s="63">
        <v>1519.3869999999999</v>
      </c>
      <c r="I149" s="64">
        <f t="shared" si="11"/>
        <v>4.652307826973795E-2</v>
      </c>
      <c r="J149" s="63">
        <v>-884.4079999999999</v>
      </c>
      <c r="K149" s="63">
        <v>548.23099999999999</v>
      </c>
      <c r="L149" s="62"/>
    </row>
    <row r="150" spans="1:12">
      <c r="A150" s="62" t="s">
        <v>589</v>
      </c>
      <c r="B150" s="63">
        <v>581.78300000000002</v>
      </c>
      <c r="C150" s="64">
        <f t="shared" si="8"/>
        <v>1.4142285742431789E-2</v>
      </c>
      <c r="D150" s="63">
        <v>627.99099999999999</v>
      </c>
      <c r="E150" s="64">
        <f t="shared" si="9"/>
        <v>1.3159394835056504E-2</v>
      </c>
      <c r="F150" s="63">
        <v>243.09</v>
      </c>
      <c r="G150" s="64">
        <f t="shared" si="10"/>
        <v>7.4305517188349877E-3</v>
      </c>
      <c r="H150" s="63">
        <v>107.542</v>
      </c>
      <c r="I150" s="64">
        <f t="shared" si="11"/>
        <v>3.2928969928557759E-3</v>
      </c>
      <c r="J150" s="63">
        <v>-338.69299999999998</v>
      </c>
      <c r="K150" s="63">
        <v>-520.44899999999996</v>
      </c>
      <c r="L150" s="62"/>
    </row>
    <row r="151" spans="1:12">
      <c r="A151" s="62" t="s">
        <v>590</v>
      </c>
      <c r="B151" s="63">
        <v>1609.3440000000001</v>
      </c>
      <c r="C151" s="64">
        <f t="shared" si="8"/>
        <v>3.9120776485163961E-2</v>
      </c>
      <c r="D151" s="63">
        <v>441.572</v>
      </c>
      <c r="E151" s="64">
        <f t="shared" si="9"/>
        <v>9.2530311678122312E-3</v>
      </c>
      <c r="F151" s="63">
        <v>3458.8739999999998</v>
      </c>
      <c r="G151" s="64">
        <f t="shared" si="10"/>
        <v>0.10572768170609094</v>
      </c>
      <c r="H151" s="63">
        <v>2676.5250000000001</v>
      </c>
      <c r="I151" s="64">
        <f t="shared" si="11"/>
        <v>8.1954223687520283E-2</v>
      </c>
      <c r="J151" s="63">
        <v>1849.5299999999997</v>
      </c>
      <c r="K151" s="63">
        <v>2234.953</v>
      </c>
      <c r="L151" s="62"/>
    </row>
    <row r="152" spans="1:12">
      <c r="A152" s="62" t="s">
        <v>591</v>
      </c>
      <c r="B152" s="63" t="s">
        <v>500</v>
      </c>
      <c r="C152" s="64" t="str">
        <f t="shared" si="8"/>
        <v>x</v>
      </c>
      <c r="D152" s="63">
        <v>6.782</v>
      </c>
      <c r="E152" s="64">
        <f t="shared" si="9"/>
        <v>1.4211511912010398E-4</v>
      </c>
      <c r="F152" s="63">
        <v>90.66</v>
      </c>
      <c r="G152" s="64">
        <f t="shared" si="10"/>
        <v>2.7712115629173555E-3</v>
      </c>
      <c r="H152" s="63">
        <v>421.85599999999999</v>
      </c>
      <c r="I152" s="64">
        <f t="shared" si="11"/>
        <v>1.2917077549405499E-2</v>
      </c>
      <c r="J152" s="63">
        <v>90.66</v>
      </c>
      <c r="K152" s="63">
        <v>415.07400000000001</v>
      </c>
      <c r="L152" s="62"/>
    </row>
    <row r="153" spans="1:12">
      <c r="A153" s="62" t="s">
        <v>592</v>
      </c>
      <c r="B153" s="63" t="s">
        <v>500</v>
      </c>
      <c r="C153" s="64" t="str">
        <f t="shared" si="8"/>
        <v>x</v>
      </c>
      <c r="D153" s="63" t="s">
        <v>500</v>
      </c>
      <c r="E153" s="64" t="str">
        <f t="shared" si="9"/>
        <v>x</v>
      </c>
      <c r="F153" s="63">
        <v>325.79899999999998</v>
      </c>
      <c r="G153" s="64">
        <f t="shared" si="10"/>
        <v>9.9587244207689322E-3</v>
      </c>
      <c r="H153" s="63">
        <v>465.21</v>
      </c>
      <c r="I153" s="64">
        <f t="shared" si="11"/>
        <v>1.4244561288114741E-2</v>
      </c>
      <c r="J153" s="63">
        <v>325.79899999999998</v>
      </c>
      <c r="K153" s="63">
        <v>465.21</v>
      </c>
      <c r="L153" s="62"/>
    </row>
    <row r="154" spans="1:12">
      <c r="A154" s="62" t="s">
        <v>593</v>
      </c>
      <c r="B154" s="63">
        <v>9150.4549999999999</v>
      </c>
      <c r="C154" s="64">
        <f t="shared" si="8"/>
        <v>0.22243405063960905</v>
      </c>
      <c r="D154" s="63">
        <v>6787.848</v>
      </c>
      <c r="E154" s="64">
        <f t="shared" si="9"/>
        <v>0.1422376625020878</v>
      </c>
      <c r="F154" s="63">
        <v>248.73099999999999</v>
      </c>
      <c r="G154" s="64">
        <f t="shared" si="10"/>
        <v>7.6029806227222232E-3</v>
      </c>
      <c r="H154" s="63">
        <v>4180.2169999999996</v>
      </c>
      <c r="I154" s="64">
        <f t="shared" si="11"/>
        <v>0.12799672675591481</v>
      </c>
      <c r="J154" s="63">
        <v>-8901.7240000000002</v>
      </c>
      <c r="K154" s="63">
        <v>-2607.6310000000003</v>
      </c>
      <c r="L154" s="62"/>
    </row>
    <row r="155" spans="1:12">
      <c r="A155" s="62" t="s">
        <v>594</v>
      </c>
      <c r="B155" s="63">
        <v>320807.77299999999</v>
      </c>
      <c r="C155" s="64">
        <f t="shared" si="8"/>
        <v>7.7983632972417434</v>
      </c>
      <c r="D155" s="63">
        <v>416343.18599999999</v>
      </c>
      <c r="E155" s="64">
        <f t="shared" si="9"/>
        <v>8.7243676604590981</v>
      </c>
      <c r="F155" s="63">
        <v>681500.33900000004</v>
      </c>
      <c r="G155" s="64">
        <f t="shared" si="10"/>
        <v>20.831476059661348</v>
      </c>
      <c r="H155" s="63">
        <v>709066.33400000003</v>
      </c>
      <c r="I155" s="64">
        <f t="shared" si="11"/>
        <v>21.711353694034603</v>
      </c>
      <c r="J155" s="63">
        <v>360692.56600000005</v>
      </c>
      <c r="K155" s="63">
        <v>292723.14800000004</v>
      </c>
      <c r="L155" s="62"/>
    </row>
    <row r="156" spans="1:12">
      <c r="A156" s="62" t="s">
        <v>595</v>
      </c>
      <c r="B156" s="63">
        <v>20306.834999999999</v>
      </c>
      <c r="C156" s="64">
        <f t="shared" si="8"/>
        <v>0.4936291763327818</v>
      </c>
      <c r="D156" s="63">
        <v>28100.165000000001</v>
      </c>
      <c r="E156" s="64">
        <f t="shared" si="9"/>
        <v>0.58883195167643421</v>
      </c>
      <c r="F156" s="63">
        <v>1739.5260000000001</v>
      </c>
      <c r="G156" s="64">
        <f t="shared" si="10"/>
        <v>5.3172232133194088E-2</v>
      </c>
      <c r="H156" s="63">
        <v>2668.4119999999998</v>
      </c>
      <c r="I156" s="64">
        <f t="shared" si="11"/>
        <v>8.1705806573248274E-2</v>
      </c>
      <c r="J156" s="63">
        <v>-18567.308999999997</v>
      </c>
      <c r="K156" s="63">
        <v>-25431.753000000001</v>
      </c>
      <c r="L156" s="62"/>
    </row>
    <row r="157" spans="1:12">
      <c r="A157" s="62" t="s">
        <v>596</v>
      </c>
      <c r="B157" s="63" t="s">
        <v>500</v>
      </c>
      <c r="C157" s="64" t="str">
        <f t="shared" si="8"/>
        <v>x</v>
      </c>
      <c r="D157" s="63" t="s">
        <v>500</v>
      </c>
      <c r="E157" s="64" t="str">
        <f t="shared" si="9"/>
        <v>x</v>
      </c>
      <c r="F157" s="63">
        <v>46.289000000000001</v>
      </c>
      <c r="G157" s="64">
        <f t="shared" si="10"/>
        <v>1.4149196121319377E-3</v>
      </c>
      <c r="H157" s="63">
        <v>9.0830000000000002</v>
      </c>
      <c r="I157" s="64">
        <f t="shared" si="11"/>
        <v>2.7811816207722577E-4</v>
      </c>
      <c r="J157" s="63">
        <v>46.289000000000001</v>
      </c>
      <c r="K157" s="63">
        <v>9.0830000000000002</v>
      </c>
      <c r="L157" s="62"/>
    </row>
    <row r="158" spans="1:12">
      <c r="A158" s="62" t="s">
        <v>486</v>
      </c>
      <c r="B158" s="63">
        <v>3146.7629999999999</v>
      </c>
      <c r="C158" s="64">
        <f t="shared" si="8"/>
        <v>7.6493162415732119E-2</v>
      </c>
      <c r="D158" s="63">
        <v>281.00099999999998</v>
      </c>
      <c r="E158" s="64">
        <f t="shared" si="9"/>
        <v>5.8883058961763986E-3</v>
      </c>
      <c r="F158" s="63">
        <v>1196.845</v>
      </c>
      <c r="G158" s="64">
        <f t="shared" si="10"/>
        <v>3.6584058052281293E-2</v>
      </c>
      <c r="H158" s="63">
        <v>1390.223</v>
      </c>
      <c r="I158" s="64">
        <f t="shared" si="11"/>
        <v>4.2568123487557744E-2</v>
      </c>
      <c r="J158" s="63">
        <v>-1949.9179999999999</v>
      </c>
      <c r="K158" s="63">
        <v>1109.222</v>
      </c>
      <c r="L158" s="62"/>
    </row>
    <row r="159" spans="1:12">
      <c r="A159" s="62" t="s">
        <v>597</v>
      </c>
      <c r="B159" s="63" t="s">
        <v>500</v>
      </c>
      <c r="C159" s="64" t="str">
        <f t="shared" si="8"/>
        <v>x</v>
      </c>
      <c r="D159" s="63" t="s">
        <v>500</v>
      </c>
      <c r="E159" s="64" t="str">
        <f t="shared" si="9"/>
        <v>x</v>
      </c>
      <c r="F159" s="63">
        <v>2.9540000000000002</v>
      </c>
      <c r="G159" s="64">
        <f t="shared" si="10"/>
        <v>9.0295157256318863E-5</v>
      </c>
      <c r="H159" s="63">
        <v>46.128999999999998</v>
      </c>
      <c r="I159" s="64">
        <f t="shared" si="11"/>
        <v>1.4124532311417313E-3</v>
      </c>
      <c r="J159" s="63">
        <v>2.9540000000000002</v>
      </c>
      <c r="K159" s="63">
        <v>46.128999999999998</v>
      </c>
      <c r="L159" s="62"/>
    </row>
    <row r="160" spans="1:12">
      <c r="A160" s="62" t="s">
        <v>598</v>
      </c>
      <c r="B160" s="63" t="s">
        <v>500</v>
      </c>
      <c r="C160" s="64" t="str">
        <f t="shared" si="8"/>
        <v>x</v>
      </c>
      <c r="D160" s="63" t="s">
        <v>500</v>
      </c>
      <c r="E160" s="64" t="str">
        <f t="shared" si="9"/>
        <v>x</v>
      </c>
      <c r="F160" s="63" t="s">
        <v>500</v>
      </c>
      <c r="G160" s="64" t="str">
        <f t="shared" si="10"/>
        <v>x</v>
      </c>
      <c r="H160" s="63" t="s">
        <v>483</v>
      </c>
      <c r="I160" s="64" t="str">
        <f t="shared" si="11"/>
        <v>x</v>
      </c>
      <c r="J160" s="63" t="s">
        <v>500</v>
      </c>
      <c r="K160" s="63" t="s">
        <v>483</v>
      </c>
      <c r="L160" s="62"/>
    </row>
    <row r="161" spans="1:12">
      <c r="A161" s="62" t="s">
        <v>335</v>
      </c>
      <c r="B161" s="63">
        <v>1852536.946</v>
      </c>
      <c r="C161" s="64">
        <f t="shared" si="8"/>
        <v>45.032437934322466</v>
      </c>
      <c r="D161" s="63">
        <v>2297788.1530000004</v>
      </c>
      <c r="E161" s="64">
        <f t="shared" si="9"/>
        <v>48.149577864399703</v>
      </c>
      <c r="F161" s="63">
        <v>581555.22700000019</v>
      </c>
      <c r="G161" s="64">
        <f t="shared" si="10"/>
        <v>17.776445726201501</v>
      </c>
      <c r="H161" s="63">
        <v>582543.88500000001</v>
      </c>
      <c r="I161" s="64">
        <f t="shared" si="11"/>
        <v>17.837282244360537</v>
      </c>
      <c r="J161" s="63">
        <v>-1270981.7189999998</v>
      </c>
      <c r="K161" s="63">
        <v>-1715244.2680000004</v>
      </c>
      <c r="L161" s="62"/>
    </row>
    <row r="162" spans="1:12">
      <c r="A162" s="62" t="s">
        <v>472</v>
      </c>
      <c r="B162" s="63">
        <v>13032.174999999999</v>
      </c>
      <c r="C162" s="64">
        <f t="shared" si="8"/>
        <v>0.31679293258031943</v>
      </c>
      <c r="D162" s="63">
        <v>3479.8420000000001</v>
      </c>
      <c r="E162" s="64">
        <f t="shared" si="9"/>
        <v>7.2919221520073851E-2</v>
      </c>
      <c r="F162" s="63">
        <v>31111.374</v>
      </c>
      <c r="G162" s="64">
        <f t="shared" si="10"/>
        <v>0.95098388889307728</v>
      </c>
      <c r="H162" s="63">
        <v>39345.542999999998</v>
      </c>
      <c r="I162" s="64">
        <f t="shared" si="11"/>
        <v>1.2047462407894369</v>
      </c>
      <c r="J162" s="63">
        <v>18079.199000000001</v>
      </c>
      <c r="K162" s="63">
        <v>35865.701000000001</v>
      </c>
      <c r="L162" s="62"/>
    </row>
    <row r="163" spans="1:12">
      <c r="A163" s="62" t="s">
        <v>599</v>
      </c>
      <c r="B163" s="63">
        <v>29.253</v>
      </c>
      <c r="C163" s="64">
        <f t="shared" si="8"/>
        <v>7.1109723870129771E-4</v>
      </c>
      <c r="D163" s="63">
        <v>13.193</v>
      </c>
      <c r="E163" s="64">
        <f t="shared" si="9"/>
        <v>2.7645602573747152E-4</v>
      </c>
      <c r="F163" s="63">
        <v>40.790999999999997</v>
      </c>
      <c r="G163" s="64">
        <f t="shared" si="10"/>
        <v>1.2468618008268457E-3</v>
      </c>
      <c r="H163" s="63">
        <v>3.5859999999999999</v>
      </c>
      <c r="I163" s="64">
        <f t="shared" si="11"/>
        <v>1.0980201796861517E-4</v>
      </c>
      <c r="J163" s="63">
        <v>11.537999999999997</v>
      </c>
      <c r="K163" s="63">
        <v>-9.6069999999999993</v>
      </c>
      <c r="L163" s="62"/>
    </row>
    <row r="164" spans="1:12">
      <c r="A164" s="62" t="s">
        <v>600</v>
      </c>
      <c r="B164" s="63" t="s">
        <v>483</v>
      </c>
      <c r="C164" s="64" t="str">
        <f t="shared" si="8"/>
        <v>x</v>
      </c>
      <c r="D164" s="63">
        <v>4.7949999999999999</v>
      </c>
      <c r="E164" s="64">
        <f t="shared" si="9"/>
        <v>1.0047802951649935E-4</v>
      </c>
      <c r="F164" s="63">
        <v>651.24099999999999</v>
      </c>
      <c r="G164" s="64">
        <f t="shared" si="10"/>
        <v>1.9906536393623005E-2</v>
      </c>
      <c r="H164" s="63">
        <v>732.14</v>
      </c>
      <c r="I164" s="64">
        <f t="shared" si="11"/>
        <v>2.2417860969197408E-2</v>
      </c>
      <c r="J164" s="63">
        <v>651.06999999999994</v>
      </c>
      <c r="K164" s="63">
        <v>727.34500000000003</v>
      </c>
      <c r="L164" s="62"/>
    </row>
    <row r="165" spans="1:12">
      <c r="A165" s="62" t="s">
        <v>601</v>
      </c>
      <c r="B165" s="63">
        <v>196834.63399999999</v>
      </c>
      <c r="C165" s="64">
        <f t="shared" si="8"/>
        <v>4.7847593312884342</v>
      </c>
      <c r="D165" s="63">
        <v>155355.46900000001</v>
      </c>
      <c r="E165" s="64">
        <f t="shared" si="9"/>
        <v>3.2554351198606049</v>
      </c>
      <c r="F165" s="63">
        <v>777.37400000000002</v>
      </c>
      <c r="G165" s="64">
        <f t="shared" si="10"/>
        <v>2.3762054020641035E-2</v>
      </c>
      <c r="H165" s="63">
        <v>508.4</v>
      </c>
      <c r="I165" s="64">
        <f t="shared" si="11"/>
        <v>1.5567023406370315E-2</v>
      </c>
      <c r="J165" s="63">
        <v>-196057.25999999998</v>
      </c>
      <c r="K165" s="63">
        <v>-154847.06900000002</v>
      </c>
      <c r="L165" s="62"/>
    </row>
    <row r="166" spans="1:12">
      <c r="A166" s="62" t="s">
        <v>602</v>
      </c>
      <c r="B166" s="63">
        <v>15620.005999999999</v>
      </c>
      <c r="C166" s="64">
        <f t="shared" si="8"/>
        <v>0.37969928332470865</v>
      </c>
      <c r="D166" s="63">
        <v>24247.385999999999</v>
      </c>
      <c r="E166" s="64">
        <f t="shared" si="9"/>
        <v>0.50809792830155431</v>
      </c>
      <c r="F166" s="63">
        <v>4618.8950000000004</v>
      </c>
      <c r="G166" s="64">
        <f t="shared" si="10"/>
        <v>0.14118613756784867</v>
      </c>
      <c r="H166" s="63">
        <v>5256.1030000000001</v>
      </c>
      <c r="I166" s="64">
        <f t="shared" si="11"/>
        <v>0.16093996543527386</v>
      </c>
      <c r="J166" s="63">
        <v>-11001.110999999999</v>
      </c>
      <c r="K166" s="63">
        <v>-18991.282999999999</v>
      </c>
      <c r="L166" s="62"/>
    </row>
    <row r="167" spans="1:12">
      <c r="A167" s="62" t="s">
        <v>603</v>
      </c>
      <c r="B167" s="63">
        <v>7.1440000000000001</v>
      </c>
      <c r="C167" s="64">
        <f t="shared" si="8"/>
        <v>1.736600920685766E-4</v>
      </c>
      <c r="D167" s="63">
        <v>53.960999999999999</v>
      </c>
      <c r="E167" s="64">
        <f t="shared" si="9"/>
        <v>1.1307393015098687E-3</v>
      </c>
      <c r="F167" s="63">
        <v>2109.415</v>
      </c>
      <c r="G167" s="64">
        <f t="shared" si="10"/>
        <v>6.4478659154989112E-2</v>
      </c>
      <c r="H167" s="63">
        <v>1178.2539999999999</v>
      </c>
      <c r="I167" s="64">
        <f t="shared" si="11"/>
        <v>3.6077709670828968E-2</v>
      </c>
      <c r="J167" s="63">
        <v>2102.2710000000002</v>
      </c>
      <c r="K167" s="63">
        <v>1124.2929999999999</v>
      </c>
      <c r="L167" s="62"/>
    </row>
    <row r="168" spans="1:12">
      <c r="A168" s="62" t="s">
        <v>604</v>
      </c>
      <c r="B168" s="63" t="s">
        <v>483</v>
      </c>
      <c r="C168" s="64" t="str">
        <f t="shared" si="8"/>
        <v>x</v>
      </c>
      <c r="D168" s="63">
        <v>1.33</v>
      </c>
      <c r="E168" s="64">
        <f t="shared" si="9"/>
        <v>2.7869818406036317E-5</v>
      </c>
      <c r="F168" s="63">
        <v>4.9450000000000003</v>
      </c>
      <c r="G168" s="64">
        <f t="shared" si="10"/>
        <v>1.5115421551540177E-4</v>
      </c>
      <c r="H168" s="63">
        <v>103.194</v>
      </c>
      <c r="I168" s="64">
        <f t="shared" si="11"/>
        <v>3.1597628115597525E-3</v>
      </c>
      <c r="J168" s="63">
        <v>4.6960000000000006</v>
      </c>
      <c r="K168" s="63">
        <v>101.864</v>
      </c>
      <c r="L168" s="62"/>
    </row>
    <row r="169" spans="1:12">
      <c r="A169" s="62" t="s">
        <v>605</v>
      </c>
      <c r="B169" s="63" t="s">
        <v>500</v>
      </c>
      <c r="C169" s="64" t="str">
        <f t="shared" si="8"/>
        <v>x</v>
      </c>
      <c r="D169" s="63" t="s">
        <v>500</v>
      </c>
      <c r="E169" s="64" t="str">
        <f t="shared" si="9"/>
        <v>x</v>
      </c>
      <c r="F169" s="63">
        <v>2.589</v>
      </c>
      <c r="G169" s="64">
        <f t="shared" si="10"/>
        <v>7.9138172693503568E-5</v>
      </c>
      <c r="H169" s="63" t="s">
        <v>500</v>
      </c>
      <c r="I169" s="64" t="str">
        <f t="shared" si="11"/>
        <v>x</v>
      </c>
      <c r="J169" s="63">
        <v>2.589</v>
      </c>
      <c r="K169" s="63" t="s">
        <v>500</v>
      </c>
      <c r="L169" s="62"/>
    </row>
    <row r="170" spans="1:12">
      <c r="A170" s="62" t="s">
        <v>606</v>
      </c>
      <c r="B170" s="63">
        <v>519825.83299999998</v>
      </c>
      <c r="C170" s="64">
        <f t="shared" si="8"/>
        <v>12.636198490818101</v>
      </c>
      <c r="D170" s="63">
        <v>747024.23899999994</v>
      </c>
      <c r="E170" s="64">
        <f t="shared" si="9"/>
        <v>15.653706681080804</v>
      </c>
      <c r="F170" s="63">
        <v>154250.432</v>
      </c>
      <c r="G170" s="64">
        <f t="shared" si="10"/>
        <v>4.7149854483057281</v>
      </c>
      <c r="H170" s="63">
        <v>147332.57699999999</v>
      </c>
      <c r="I170" s="64">
        <f t="shared" si="11"/>
        <v>4.5112700131389785</v>
      </c>
      <c r="J170" s="63">
        <v>-365575.40099999995</v>
      </c>
      <c r="K170" s="63">
        <v>-599691.66200000001</v>
      </c>
      <c r="L170" s="62"/>
    </row>
    <row r="171" spans="1:12">
      <c r="A171" s="62" t="s">
        <v>607</v>
      </c>
      <c r="B171" s="63">
        <v>10.827999999999999</v>
      </c>
      <c r="C171" s="64">
        <f t="shared" si="8"/>
        <v>2.6321269273775857E-4</v>
      </c>
      <c r="D171" s="63">
        <v>5.0570000000000004</v>
      </c>
      <c r="E171" s="64">
        <f t="shared" si="9"/>
        <v>1.0596817419498169E-4</v>
      </c>
      <c r="F171" s="63">
        <v>2696.8119999999999</v>
      </c>
      <c r="G171" s="64">
        <f t="shared" si="10"/>
        <v>8.2433670829630254E-2</v>
      </c>
      <c r="H171" s="63">
        <v>2629.7109999999998</v>
      </c>
      <c r="I171" s="64">
        <f t="shared" si="11"/>
        <v>8.0520796005093404E-2</v>
      </c>
      <c r="J171" s="63">
        <v>2685.9839999999999</v>
      </c>
      <c r="K171" s="63">
        <v>2624.654</v>
      </c>
      <c r="L171" s="62"/>
    </row>
    <row r="172" spans="1:12">
      <c r="A172" s="62" t="s">
        <v>608</v>
      </c>
      <c r="B172" s="63">
        <v>10254.209999999999</v>
      </c>
      <c r="C172" s="64">
        <f t="shared" si="8"/>
        <v>0.2492647050238688</v>
      </c>
      <c r="D172" s="63">
        <v>12473.566999999999</v>
      </c>
      <c r="E172" s="64">
        <f t="shared" si="9"/>
        <v>0.26138048659062191</v>
      </c>
      <c r="F172" s="63">
        <v>34426.788</v>
      </c>
      <c r="G172" s="64">
        <f t="shared" si="10"/>
        <v>1.0523264171597668</v>
      </c>
      <c r="H172" s="63">
        <v>29727.804</v>
      </c>
      <c r="I172" s="64">
        <f t="shared" si="11"/>
        <v>0.91025456468919963</v>
      </c>
      <c r="J172" s="63">
        <v>24172.578000000001</v>
      </c>
      <c r="K172" s="63">
        <v>17254.237000000001</v>
      </c>
      <c r="L172" s="62"/>
    </row>
    <row r="173" spans="1:12">
      <c r="A173" s="62" t="s">
        <v>609</v>
      </c>
      <c r="B173" s="63">
        <v>30119.673999999999</v>
      </c>
      <c r="C173" s="64">
        <f t="shared" si="8"/>
        <v>0.73216480401952866</v>
      </c>
      <c r="D173" s="63">
        <v>39441.254999999997</v>
      </c>
      <c r="E173" s="64">
        <f t="shared" si="9"/>
        <v>0.82648166507982845</v>
      </c>
      <c r="F173" s="63">
        <v>3094.0259999999998</v>
      </c>
      <c r="G173" s="64">
        <f t="shared" si="10"/>
        <v>9.457534333958674E-2</v>
      </c>
      <c r="H173" s="63">
        <v>2754.0329999999999</v>
      </c>
      <c r="I173" s="64">
        <f t="shared" si="11"/>
        <v>8.4327490505342759E-2</v>
      </c>
      <c r="J173" s="63">
        <v>-27025.648000000001</v>
      </c>
      <c r="K173" s="63">
        <v>-36687.221999999994</v>
      </c>
      <c r="L173" s="62"/>
    </row>
    <row r="174" spans="1:12">
      <c r="A174" s="62" t="s">
        <v>610</v>
      </c>
      <c r="B174" s="63">
        <v>31202.054</v>
      </c>
      <c r="C174" s="64">
        <f t="shared" si="8"/>
        <v>0.75847586371342368</v>
      </c>
      <c r="D174" s="63">
        <v>25625.052</v>
      </c>
      <c r="E174" s="64">
        <f t="shared" si="9"/>
        <v>0.53696657585356211</v>
      </c>
      <c r="F174" s="63">
        <v>51321.843000000001</v>
      </c>
      <c r="G174" s="64">
        <f t="shared" si="10"/>
        <v>1.5687589317430966</v>
      </c>
      <c r="H174" s="63">
        <v>60649.22</v>
      </c>
      <c r="I174" s="64">
        <f t="shared" si="11"/>
        <v>1.8570570954329322</v>
      </c>
      <c r="J174" s="63">
        <v>20119.789000000001</v>
      </c>
      <c r="K174" s="63">
        <v>35024.168000000005</v>
      </c>
      <c r="L174" s="62"/>
    </row>
    <row r="175" spans="1:12">
      <c r="A175" s="62" t="s">
        <v>611</v>
      </c>
      <c r="B175" s="63">
        <v>153350.342</v>
      </c>
      <c r="C175" s="64">
        <f t="shared" si="8"/>
        <v>3.7277203962020868</v>
      </c>
      <c r="D175" s="63">
        <v>209164.22200000001</v>
      </c>
      <c r="E175" s="64">
        <f t="shared" si="9"/>
        <v>4.3829841234435083</v>
      </c>
      <c r="F175" s="63">
        <v>24727.451000000001</v>
      </c>
      <c r="G175" s="64">
        <f t="shared" si="10"/>
        <v>0.75584599749252512</v>
      </c>
      <c r="H175" s="63">
        <v>33931.525999999998</v>
      </c>
      <c r="I175" s="64">
        <f t="shared" si="11"/>
        <v>1.0389710060107453</v>
      </c>
      <c r="J175" s="63">
        <v>-128622.891</v>
      </c>
      <c r="K175" s="63">
        <v>-175232.696</v>
      </c>
      <c r="L175" s="62"/>
    </row>
    <row r="176" spans="1:12">
      <c r="A176" s="62" t="s">
        <v>479</v>
      </c>
      <c r="B176" s="63">
        <v>56691.877</v>
      </c>
      <c r="C176" s="64">
        <f t="shared" si="8"/>
        <v>1.3780958257783342</v>
      </c>
      <c r="D176" s="63">
        <v>96903.604000000007</v>
      </c>
      <c r="E176" s="64">
        <f t="shared" si="9"/>
        <v>2.0305908619326725</v>
      </c>
      <c r="F176" s="63">
        <v>5018.5389999999998</v>
      </c>
      <c r="G176" s="64">
        <f t="shared" si="10"/>
        <v>0.15340208808462058</v>
      </c>
      <c r="H176" s="63">
        <v>5813.4120000000003</v>
      </c>
      <c r="I176" s="64">
        <f t="shared" si="11"/>
        <v>0.17800456466340298</v>
      </c>
      <c r="J176" s="63">
        <v>-51673.338000000003</v>
      </c>
      <c r="K176" s="63">
        <v>-91090.19200000001</v>
      </c>
      <c r="L176" s="62"/>
    </row>
    <row r="177" spans="1:12">
      <c r="A177" s="62" t="s">
        <v>480</v>
      </c>
      <c r="B177" s="63">
        <v>993.82100000000003</v>
      </c>
      <c r="C177" s="64">
        <f t="shared" si="8"/>
        <v>2.4158321158970448E-2</v>
      </c>
      <c r="D177" s="63">
        <v>220.74299999999999</v>
      </c>
      <c r="E177" s="64">
        <f t="shared" si="9"/>
        <v>4.6256145296268225E-3</v>
      </c>
      <c r="F177" s="63">
        <v>8408.0310000000009</v>
      </c>
      <c r="G177" s="64">
        <f t="shared" si="10"/>
        <v>0.25700896457718486</v>
      </c>
      <c r="H177" s="63">
        <v>2596.3960000000002</v>
      </c>
      <c r="I177" s="64">
        <f t="shared" si="11"/>
        <v>7.9500702801349854E-2</v>
      </c>
      <c r="J177" s="63">
        <v>7414.2100000000009</v>
      </c>
      <c r="K177" s="63">
        <v>2375.6530000000002</v>
      </c>
      <c r="L177" s="62"/>
    </row>
    <row r="178" spans="1:12">
      <c r="A178" s="62" t="s">
        <v>612</v>
      </c>
      <c r="B178" s="63">
        <v>1848.3979999999999</v>
      </c>
      <c r="C178" s="64">
        <f t="shared" si="8"/>
        <v>4.49318262681093E-2</v>
      </c>
      <c r="D178" s="63">
        <v>2201.1999999999998</v>
      </c>
      <c r="E178" s="64">
        <f t="shared" si="9"/>
        <v>4.6125597199524158E-2</v>
      </c>
      <c r="F178" s="63">
        <v>10640.950999999999</v>
      </c>
      <c r="G178" s="64">
        <f t="shared" si="10"/>
        <v>0.32526281107033966</v>
      </c>
      <c r="H178" s="63">
        <v>8243.0789999999997</v>
      </c>
      <c r="I178" s="64">
        <f t="shared" si="11"/>
        <v>0.25240008602195046</v>
      </c>
      <c r="J178" s="63">
        <v>8792.5529999999999</v>
      </c>
      <c r="K178" s="63">
        <v>6041.8789999999999</v>
      </c>
      <c r="L178" s="62"/>
    </row>
    <row r="179" spans="1:12">
      <c r="A179" s="62" t="s">
        <v>613</v>
      </c>
      <c r="B179" s="63">
        <v>81827.646999999997</v>
      </c>
      <c r="C179" s="64">
        <f t="shared" si="8"/>
        <v>1.9891092821633518</v>
      </c>
      <c r="D179" s="63">
        <v>113321.016</v>
      </c>
      <c r="E179" s="64">
        <f t="shared" si="9"/>
        <v>2.3746136372237112</v>
      </c>
      <c r="F179" s="63">
        <v>37505.654000000002</v>
      </c>
      <c r="G179" s="64">
        <f t="shared" si="10"/>
        <v>1.1464383635514843</v>
      </c>
      <c r="H179" s="63">
        <v>38751.696000000004</v>
      </c>
      <c r="I179" s="64">
        <f t="shared" si="11"/>
        <v>1.186562861267795</v>
      </c>
      <c r="J179" s="63">
        <v>-44321.992999999995</v>
      </c>
      <c r="K179" s="63">
        <v>-74569.320000000007</v>
      </c>
      <c r="L179" s="62"/>
    </row>
    <row r="180" spans="1:12">
      <c r="A180" s="62" t="s">
        <v>614</v>
      </c>
      <c r="B180" s="63" t="s">
        <v>500</v>
      </c>
      <c r="C180" s="64" t="str">
        <f t="shared" si="8"/>
        <v>x</v>
      </c>
      <c r="D180" s="63" t="s">
        <v>483</v>
      </c>
      <c r="E180" s="64" t="str">
        <f t="shared" si="9"/>
        <v>x</v>
      </c>
      <c r="F180" s="63">
        <v>77.820999999999998</v>
      </c>
      <c r="G180" s="64">
        <f t="shared" si="10"/>
        <v>2.3787608100352031E-3</v>
      </c>
      <c r="H180" s="63">
        <v>13.974</v>
      </c>
      <c r="I180" s="64">
        <f t="shared" si="11"/>
        <v>4.2787880621679544E-4</v>
      </c>
      <c r="J180" s="63">
        <v>77.820999999999998</v>
      </c>
      <c r="K180" s="63">
        <v>13.616</v>
      </c>
      <c r="L180" s="62"/>
    </row>
    <row r="181" spans="1:12">
      <c r="A181" s="62" t="s">
        <v>615</v>
      </c>
      <c r="B181" s="63">
        <v>2542.0659999999998</v>
      </c>
      <c r="C181" s="64">
        <f t="shared" si="8"/>
        <v>6.1793871165229317E-2</v>
      </c>
      <c r="D181" s="63">
        <v>5070.8509999999997</v>
      </c>
      <c r="E181" s="64">
        <f t="shared" si="9"/>
        <v>0.1062584184466674</v>
      </c>
      <c r="F181" s="63">
        <v>449.49200000000002</v>
      </c>
      <c r="G181" s="64">
        <f t="shared" si="10"/>
        <v>1.3739658370161572E-2</v>
      </c>
      <c r="H181" s="63">
        <v>1064.9849999999999</v>
      </c>
      <c r="I181" s="64">
        <f t="shared" si="11"/>
        <v>3.2609454017374688E-2</v>
      </c>
      <c r="J181" s="63">
        <v>-2092.5739999999996</v>
      </c>
      <c r="K181" s="63">
        <v>-4005.866</v>
      </c>
      <c r="L181" s="62"/>
    </row>
    <row r="182" spans="1:12">
      <c r="A182" s="62" t="s">
        <v>616</v>
      </c>
      <c r="B182" s="63">
        <v>103551.872</v>
      </c>
      <c r="C182" s="64">
        <f t="shared" si="8"/>
        <v>2.5171931166564194</v>
      </c>
      <c r="D182" s="63">
        <v>124827.26</v>
      </c>
      <c r="E182" s="64">
        <f t="shared" si="9"/>
        <v>2.6157241115211134</v>
      </c>
      <c r="F182" s="63">
        <v>33936.514999999999</v>
      </c>
      <c r="G182" s="64">
        <f t="shared" si="10"/>
        <v>1.0373402026595884</v>
      </c>
      <c r="H182" s="63">
        <v>27127.952000000001</v>
      </c>
      <c r="I182" s="64">
        <f t="shared" si="11"/>
        <v>0.83064804042267992</v>
      </c>
      <c r="J182" s="63">
        <v>-69615.357000000004</v>
      </c>
      <c r="K182" s="63">
        <v>-97699.30799999999</v>
      </c>
      <c r="L182" s="62"/>
    </row>
    <row r="183" spans="1:12">
      <c r="A183" s="62" t="s">
        <v>481</v>
      </c>
      <c r="B183" s="63">
        <v>4672.6319999999996</v>
      </c>
      <c r="C183" s="64">
        <f t="shared" si="8"/>
        <v>0.11358478489957687</v>
      </c>
      <c r="D183" s="63">
        <v>5160.6620000000003</v>
      </c>
      <c r="E183" s="64">
        <f t="shared" si="9"/>
        <v>0.1081403855600994</v>
      </c>
      <c r="F183" s="63">
        <v>6193.4489999999996</v>
      </c>
      <c r="G183" s="64">
        <f t="shared" si="10"/>
        <v>0.18931565721529817</v>
      </c>
      <c r="H183" s="63">
        <v>10368.16</v>
      </c>
      <c r="I183" s="64">
        <f t="shared" si="11"/>
        <v>0.3174692946518341</v>
      </c>
      <c r="J183" s="63">
        <v>1520.817</v>
      </c>
      <c r="K183" s="63">
        <v>5207.4979999999996</v>
      </c>
      <c r="L183" s="62"/>
    </row>
    <row r="184" spans="1:12">
      <c r="A184" s="62" t="s">
        <v>617</v>
      </c>
      <c r="B184" s="63">
        <v>209809.14300000001</v>
      </c>
      <c r="C184" s="64">
        <f t="shared" si="8"/>
        <v>5.1001504885511135</v>
      </c>
      <c r="D184" s="63">
        <v>145311.15599999999</v>
      </c>
      <c r="E184" s="64">
        <f t="shared" si="9"/>
        <v>3.044959045181364</v>
      </c>
      <c r="F184" s="63">
        <v>1905.384</v>
      </c>
      <c r="G184" s="64">
        <f t="shared" si="10"/>
        <v>5.8242027052699347E-2</v>
      </c>
      <c r="H184" s="63">
        <v>1317.624</v>
      </c>
      <c r="I184" s="64">
        <f t="shared" si="11"/>
        <v>4.0345168467339265E-2</v>
      </c>
      <c r="J184" s="63">
        <v>-207903.75900000002</v>
      </c>
      <c r="K184" s="63">
        <v>-143993.53199999998</v>
      </c>
      <c r="L184" s="62"/>
    </row>
    <row r="185" spans="1:12">
      <c r="A185" s="62" t="s">
        <v>618</v>
      </c>
      <c r="B185" s="63">
        <v>107.785</v>
      </c>
      <c r="C185" s="64">
        <f t="shared" si="8"/>
        <v>2.6200942082322968E-3</v>
      </c>
      <c r="D185" s="63">
        <v>496.94900000000001</v>
      </c>
      <c r="E185" s="64">
        <f t="shared" si="9"/>
        <v>1.0413442396286722E-2</v>
      </c>
      <c r="F185" s="63">
        <v>2.4929999999999999</v>
      </c>
      <c r="G185" s="64">
        <f t="shared" si="10"/>
        <v>7.6203732918078172E-5</v>
      </c>
      <c r="H185" s="63">
        <v>21.802</v>
      </c>
      <c r="I185" s="64">
        <f t="shared" si="11"/>
        <v>6.6756932396869705E-4</v>
      </c>
      <c r="J185" s="63">
        <v>-105.292</v>
      </c>
      <c r="K185" s="63">
        <v>-475.14699999999999</v>
      </c>
      <c r="L185" s="62"/>
    </row>
    <row r="186" spans="1:12">
      <c r="A186" s="62" t="s">
        <v>619</v>
      </c>
      <c r="B186" s="63">
        <v>1509.3889999999999</v>
      </c>
      <c r="C186" s="64">
        <f t="shared" si="8"/>
        <v>3.6691018016138964E-2</v>
      </c>
      <c r="D186" s="63">
        <v>3206.9459999999999</v>
      </c>
      <c r="E186" s="64">
        <f t="shared" si="9"/>
        <v>6.7200753878168831E-2</v>
      </c>
      <c r="F186" s="63">
        <v>10294.062</v>
      </c>
      <c r="G186" s="64">
        <f t="shared" si="10"/>
        <v>0.31465942691140697</v>
      </c>
      <c r="H186" s="63">
        <v>8210.5450000000001</v>
      </c>
      <c r="I186" s="64">
        <f t="shared" si="11"/>
        <v>0.25140390675463564</v>
      </c>
      <c r="J186" s="63">
        <v>8784.6730000000007</v>
      </c>
      <c r="K186" s="63">
        <v>5003.5990000000002</v>
      </c>
      <c r="L186" s="62"/>
    </row>
    <row r="187" spans="1:12">
      <c r="A187" s="62" t="s">
        <v>620</v>
      </c>
      <c r="B187" s="63">
        <v>2715.9679999999998</v>
      </c>
      <c r="C187" s="64">
        <f t="shared" si="8"/>
        <v>6.6021172023419339E-2</v>
      </c>
      <c r="D187" s="63">
        <v>3010.8809999999999</v>
      </c>
      <c r="E187" s="64">
        <f t="shared" si="9"/>
        <v>6.3092260685853399E-2</v>
      </c>
      <c r="F187" s="63">
        <v>1871.0509999999999</v>
      </c>
      <c r="G187" s="64">
        <f t="shared" si="10"/>
        <v>5.7192567460931841E-2</v>
      </c>
      <c r="H187" s="63">
        <v>2224.4690000000001</v>
      </c>
      <c r="I187" s="64">
        <f t="shared" si="11"/>
        <v>6.8112433103353992E-2</v>
      </c>
      <c r="J187" s="63">
        <v>-844.91699999999992</v>
      </c>
      <c r="K187" s="63">
        <v>-786.41199999999981</v>
      </c>
      <c r="L187" s="62"/>
    </row>
    <row r="188" spans="1:12">
      <c r="A188" s="62" t="s">
        <v>621</v>
      </c>
      <c r="B188" s="63">
        <v>468.12799999999999</v>
      </c>
      <c r="C188" s="64">
        <f t="shared" si="8"/>
        <v>1.1379500501102832E-2</v>
      </c>
      <c r="D188" s="63">
        <v>1096.809</v>
      </c>
      <c r="E188" s="64">
        <f t="shared" si="9"/>
        <v>2.2983359139929539E-2</v>
      </c>
      <c r="F188" s="63">
        <v>187.12</v>
      </c>
      <c r="G188" s="64">
        <f t="shared" si="10"/>
        <v>5.7197121955999955E-3</v>
      </c>
      <c r="H188" s="63">
        <v>680.27700000000004</v>
      </c>
      <c r="I188" s="64">
        <f t="shared" si="11"/>
        <v>2.0829834739998779E-2</v>
      </c>
      <c r="J188" s="63">
        <v>-281.00799999999998</v>
      </c>
      <c r="K188" s="63">
        <v>-416.53199999999993</v>
      </c>
      <c r="L188" s="62"/>
    </row>
    <row r="189" spans="1:12">
      <c r="A189" s="62" t="s">
        <v>622</v>
      </c>
      <c r="B189" s="63" t="s">
        <v>500</v>
      </c>
      <c r="C189" s="64" t="str">
        <f t="shared" si="8"/>
        <v>x</v>
      </c>
      <c r="D189" s="63" t="s">
        <v>500</v>
      </c>
      <c r="E189" s="64" t="str">
        <f t="shared" si="9"/>
        <v>x</v>
      </c>
      <c r="F189" s="63">
        <v>97.248000000000005</v>
      </c>
      <c r="G189" s="64">
        <f t="shared" si="10"/>
        <v>2.9725874925059233E-3</v>
      </c>
      <c r="H189" s="63">
        <v>155.55600000000001</v>
      </c>
      <c r="I189" s="64">
        <f t="shared" si="11"/>
        <v>4.7630682395777757E-3</v>
      </c>
      <c r="J189" s="63">
        <v>97.248000000000005</v>
      </c>
      <c r="K189" s="63">
        <v>155.55600000000001</v>
      </c>
      <c r="L189" s="62"/>
    </row>
    <row r="190" spans="1:12">
      <c r="A190" s="62" t="s">
        <v>623</v>
      </c>
      <c r="B190" s="63">
        <v>190.089</v>
      </c>
      <c r="C190" s="64">
        <f t="shared" si="8"/>
        <v>4.6207829285027516E-3</v>
      </c>
      <c r="D190" s="63">
        <v>817.37199999999996</v>
      </c>
      <c r="E190" s="64">
        <f t="shared" si="9"/>
        <v>1.7127826473818584E-2</v>
      </c>
      <c r="F190" s="63">
        <v>6338.4059999999999</v>
      </c>
      <c r="G190" s="64">
        <f t="shared" si="10"/>
        <v>0.19374656957494754</v>
      </c>
      <c r="H190" s="63">
        <v>8003.375</v>
      </c>
      <c r="I190" s="64">
        <f t="shared" si="11"/>
        <v>0.24506043657545046</v>
      </c>
      <c r="J190" s="63">
        <v>6148.317</v>
      </c>
      <c r="K190" s="63">
        <v>7186.0029999999997</v>
      </c>
    </row>
    <row r="191" spans="1:12">
      <c r="A191" s="62" t="s">
        <v>624</v>
      </c>
      <c r="B191" s="63">
        <v>17.747</v>
      </c>
      <c r="C191" s="64">
        <f t="shared" si="8"/>
        <v>4.3140336701302193E-4</v>
      </c>
      <c r="D191" s="63">
        <v>17.378</v>
      </c>
      <c r="E191" s="64">
        <f t="shared" si="9"/>
        <v>3.6415165733842035E-4</v>
      </c>
      <c r="F191" s="63">
        <v>54.462000000000003</v>
      </c>
      <c r="G191" s="64">
        <f t="shared" si="10"/>
        <v>1.6647443650960186E-3</v>
      </c>
      <c r="H191" s="63">
        <v>32.448999999999998</v>
      </c>
      <c r="I191" s="64">
        <f t="shared" si="11"/>
        <v>9.935765981772429E-4</v>
      </c>
      <c r="J191" s="63">
        <v>36.715000000000003</v>
      </c>
      <c r="K191" s="63">
        <v>15.070999999999998</v>
      </c>
    </row>
    <row r="192" spans="1:12">
      <c r="A192" s="62" t="s">
        <v>625</v>
      </c>
      <c r="B192" s="63">
        <v>17543.261999999999</v>
      </c>
      <c r="C192" s="64">
        <f t="shared" si="8"/>
        <v>0.42645079704691502</v>
      </c>
      <c r="D192" s="63">
        <v>22507.1</v>
      </c>
      <c r="E192" s="64">
        <f t="shared" si="9"/>
        <v>0.47163066905751871</v>
      </c>
      <c r="F192" s="63">
        <v>9872.3169999999991</v>
      </c>
      <c r="G192" s="64">
        <f t="shared" si="10"/>
        <v>0.30176791333758635</v>
      </c>
      <c r="H192" s="63">
        <v>6977.7579999999998</v>
      </c>
      <c r="I192" s="64">
        <f t="shared" si="11"/>
        <v>0.21365641642405137</v>
      </c>
      <c r="J192" s="63">
        <v>-7670.9449999999997</v>
      </c>
      <c r="K192" s="63">
        <v>-15529.341999999999</v>
      </c>
    </row>
    <row r="193" spans="1:11">
      <c r="A193" s="62" t="s">
        <v>626</v>
      </c>
      <c r="B193" s="63">
        <v>72.92</v>
      </c>
      <c r="C193" s="64">
        <f t="shared" si="8"/>
        <v>1.772577535504004E-3</v>
      </c>
      <c r="D193" s="63">
        <v>82.682000000000002</v>
      </c>
      <c r="E193" s="64">
        <f t="shared" si="9"/>
        <v>1.7325806958254847E-3</v>
      </c>
      <c r="F193" s="63">
        <v>63.387</v>
      </c>
      <c r="G193" s="64">
        <f t="shared" si="10"/>
        <v>1.9375555629675978E-3</v>
      </c>
      <c r="H193" s="63">
        <v>22.213000000000001</v>
      </c>
      <c r="I193" s="64">
        <f t="shared" si="11"/>
        <v>6.8015399473977944E-4</v>
      </c>
      <c r="J193" s="63">
        <v>-9.5330000000000013</v>
      </c>
      <c r="K193" s="63">
        <v>-60.469000000000001</v>
      </c>
    </row>
    <row r="194" spans="1:11">
      <c r="A194" s="62" t="s">
        <v>627</v>
      </c>
      <c r="B194" s="63">
        <v>422.447</v>
      </c>
      <c r="C194" s="64">
        <f t="shared" si="8"/>
        <v>1.0269062837919089E-2</v>
      </c>
      <c r="D194" s="63">
        <v>1256.769</v>
      </c>
      <c r="E194" s="64">
        <f t="shared" si="9"/>
        <v>2.6335281058899138E-2</v>
      </c>
      <c r="F194" s="63">
        <v>3876.6770000000001</v>
      </c>
      <c r="G194" s="64">
        <f t="shared" si="10"/>
        <v>0.11849869984663321</v>
      </c>
      <c r="H194" s="63">
        <v>3634.0349999999999</v>
      </c>
      <c r="I194" s="64">
        <f t="shared" si="11"/>
        <v>0.11127283222771232</v>
      </c>
      <c r="J194" s="63">
        <v>3454.23</v>
      </c>
      <c r="K194" s="63">
        <v>2377.2659999999996</v>
      </c>
    </row>
    <row r="195" spans="1:11">
      <c r="A195" s="62" t="s">
        <v>628</v>
      </c>
      <c r="B195" s="63">
        <v>6993.9040000000005</v>
      </c>
      <c r="C195" s="64">
        <f t="shared" si="8"/>
        <v>0.17001147992144264</v>
      </c>
      <c r="D195" s="63">
        <v>6353.0450000000001</v>
      </c>
      <c r="E195" s="64">
        <f t="shared" si="9"/>
        <v>0.13312647404163683</v>
      </c>
      <c r="F195" s="63">
        <v>2125.4279999999999</v>
      </c>
      <c r="G195" s="64">
        <f t="shared" si="10"/>
        <v>6.4968129822946266E-2</v>
      </c>
      <c r="H195" s="63">
        <v>2037.1559999999999</v>
      </c>
      <c r="I195" s="64">
        <f t="shared" si="11"/>
        <v>6.2376977054342503E-2</v>
      </c>
      <c r="J195" s="63">
        <v>-4868.4760000000006</v>
      </c>
      <c r="K195" s="63">
        <v>-4315.8890000000001</v>
      </c>
    </row>
    <row r="196" spans="1:11">
      <c r="A196" s="62" t="s">
        <v>629</v>
      </c>
      <c r="B196" s="63">
        <v>27856.316999999999</v>
      </c>
      <c r="C196" s="64">
        <f t="shared" si="8"/>
        <v>0.6771459371376618</v>
      </c>
      <c r="D196" s="63">
        <v>40454.680999999997</v>
      </c>
      <c r="E196" s="64">
        <f t="shared" si="9"/>
        <v>0.84771775424370488</v>
      </c>
      <c r="F196" s="63">
        <v>6679.2529999999997</v>
      </c>
      <c r="G196" s="64">
        <f t="shared" si="10"/>
        <v>0.20416526743051439</v>
      </c>
      <c r="H196" s="63">
        <v>5681.8459999999995</v>
      </c>
      <c r="I196" s="64">
        <f t="shared" si="11"/>
        <v>0.17397606151335865</v>
      </c>
      <c r="J196" s="63">
        <v>-21177.063999999998</v>
      </c>
      <c r="K196" s="63">
        <v>-34772.834999999999</v>
      </c>
    </row>
    <row r="197" spans="1:11">
      <c r="A197" s="62" t="s">
        <v>630</v>
      </c>
      <c r="B197" s="63">
        <v>4.6139999999999999</v>
      </c>
      <c r="C197" s="64">
        <f t="shared" si="8"/>
        <v>1.1215952754821001E-4</v>
      </c>
      <c r="D197" s="63">
        <v>2.4260000000000002</v>
      </c>
      <c r="E197" s="64">
        <f t="shared" si="9"/>
        <v>5.0836225152664741E-5</v>
      </c>
      <c r="F197" s="63">
        <v>1271.6210000000001</v>
      </c>
      <c r="G197" s="64">
        <f t="shared" si="10"/>
        <v>3.8869742100689726E-2</v>
      </c>
      <c r="H197" s="63">
        <v>2782.7080000000001</v>
      </c>
      <c r="I197" s="64">
        <f t="shared" si="11"/>
        <v>8.5205508593811818E-2</v>
      </c>
      <c r="J197" s="63">
        <v>1267.0070000000001</v>
      </c>
      <c r="K197" s="63">
        <v>2780.2820000000002</v>
      </c>
    </row>
    <row r="198" spans="1:11">
      <c r="A198" s="62" t="s">
        <v>631</v>
      </c>
      <c r="B198" s="63">
        <v>5378.7219999999998</v>
      </c>
      <c r="C198" s="64">
        <f t="shared" si="8"/>
        <v>0.13074879027593483</v>
      </c>
      <c r="D198" s="63">
        <v>56450.828999999998</v>
      </c>
      <c r="E198" s="64">
        <f t="shared" si="9"/>
        <v>1.1829130474437657</v>
      </c>
      <c r="F198" s="63">
        <v>12024.403</v>
      </c>
      <c r="G198" s="64">
        <f t="shared" si="10"/>
        <v>0.36755090040567107</v>
      </c>
      <c r="H198" s="63">
        <v>6731.18</v>
      </c>
      <c r="I198" s="64">
        <f t="shared" si="11"/>
        <v>0.20610628759341415</v>
      </c>
      <c r="J198" s="63">
        <v>6645.6810000000005</v>
      </c>
      <c r="K198" s="63">
        <v>-49719.648999999998</v>
      </c>
    </row>
    <row r="199" spans="1:11">
      <c r="A199" s="62" t="s">
        <v>485</v>
      </c>
      <c r="B199" s="63">
        <v>146056.28700000001</v>
      </c>
      <c r="C199" s="64">
        <f t="shared" ref="C199:C219" si="12">IF(B199=0,0,IF(OR(B199="x",B199="Ə"),"x",B199/$B$7*100))</f>
        <v>3.5504126886358414</v>
      </c>
      <c r="D199" s="63">
        <v>225303.88699999999</v>
      </c>
      <c r="E199" s="64">
        <f t="shared" ref="E199:E219" si="13">IF(D199=0,0,IF(OR(D199="x",D199="Ə"),"x",D199/$D$7*100))</f>
        <v>4.7211867795970868</v>
      </c>
      <c r="F199" s="63">
        <v>26895.94</v>
      </c>
      <c r="G199" s="64">
        <f t="shared" ref="G199:G219" si="14">IF(F199=0,0,IF(OR(F199="x",F199="Ə"),"x",F199/$F$7*100))</f>
        <v>0.82213037639015452</v>
      </c>
      <c r="H199" s="63">
        <v>26069.878000000001</v>
      </c>
      <c r="I199" s="64">
        <f t="shared" ref="I199:I219" si="15">IF(H199=0,0,IF(OR(H199="x",H199="Ə"),"x",H199/$H$7*100))</f>
        <v>0.79825019871600822</v>
      </c>
      <c r="J199" s="63">
        <v>-119160.34700000001</v>
      </c>
      <c r="K199" s="63">
        <v>-199234.00899999999</v>
      </c>
    </row>
    <row r="200" spans="1:11">
      <c r="A200" s="62" t="s">
        <v>632</v>
      </c>
      <c r="B200" s="63">
        <v>12615.692999999999</v>
      </c>
      <c r="C200" s="64">
        <f t="shared" si="12"/>
        <v>0.30666887008523197</v>
      </c>
      <c r="D200" s="63">
        <v>14429.458000000001</v>
      </c>
      <c r="E200" s="64">
        <f t="shared" si="13"/>
        <v>0.30236569485528419</v>
      </c>
      <c r="F200" s="63">
        <v>12515.567999999999</v>
      </c>
      <c r="G200" s="64">
        <f t="shared" si="14"/>
        <v>0.3825643807420962</v>
      </c>
      <c r="H200" s="63">
        <v>22849.028999999999</v>
      </c>
      <c r="I200" s="64">
        <f t="shared" si="15"/>
        <v>0.69962897178566896</v>
      </c>
      <c r="J200" s="63">
        <v>-100.125</v>
      </c>
      <c r="K200" s="63">
        <v>8419.5709999999981</v>
      </c>
    </row>
    <row r="201" spans="1:11">
      <c r="A201" s="62" t="s">
        <v>633</v>
      </c>
      <c r="B201" s="63">
        <v>2385.6419999999998</v>
      </c>
      <c r="C201" s="64">
        <f t="shared" si="12"/>
        <v>5.799143468122385E-2</v>
      </c>
      <c r="D201" s="63">
        <v>75.599999999999994</v>
      </c>
      <c r="E201" s="64">
        <f t="shared" si="13"/>
        <v>1.5841791515010116E-3</v>
      </c>
      <c r="F201" s="63">
        <v>4831.3909999999996</v>
      </c>
      <c r="G201" s="64">
        <f t="shared" si="14"/>
        <v>0.14768152001075277</v>
      </c>
      <c r="H201" s="63">
        <v>4291.2910000000002</v>
      </c>
      <c r="I201" s="64">
        <f t="shared" si="15"/>
        <v>0.13139777230634597</v>
      </c>
      <c r="J201" s="63">
        <v>2445.7489999999998</v>
      </c>
      <c r="K201" s="63">
        <v>4215.6909999999998</v>
      </c>
    </row>
    <row r="202" spans="1:11">
      <c r="A202" s="62" t="s">
        <v>634</v>
      </c>
      <c r="B202" s="63">
        <v>33654.589999999997</v>
      </c>
      <c r="C202" s="64">
        <f t="shared" si="12"/>
        <v>0.81809339276738469</v>
      </c>
      <c r="D202" s="63">
        <v>44083.324999999997</v>
      </c>
      <c r="E202" s="64">
        <f t="shared" si="13"/>
        <v>0.92375508457464717</v>
      </c>
      <c r="F202" s="63">
        <v>8031.7060000000001</v>
      </c>
      <c r="G202" s="64">
        <f t="shared" si="14"/>
        <v>0.24550580782211232</v>
      </c>
      <c r="H202" s="63">
        <v>6635.95</v>
      </c>
      <c r="I202" s="64">
        <f t="shared" si="15"/>
        <v>0.2031903795702264</v>
      </c>
      <c r="J202" s="63">
        <v>-25622.883999999998</v>
      </c>
      <c r="K202" s="63">
        <v>-37447.375</v>
      </c>
    </row>
    <row r="203" spans="1:11">
      <c r="A203" s="62" t="s">
        <v>635</v>
      </c>
      <c r="B203" s="63">
        <v>354.43200000000002</v>
      </c>
      <c r="C203" s="64">
        <f t="shared" si="12"/>
        <v>8.6157186103093149E-3</v>
      </c>
      <c r="D203" s="63">
        <v>432.42500000000001</v>
      </c>
      <c r="E203" s="64">
        <f t="shared" si="13"/>
        <v>9.0613580633310178E-3</v>
      </c>
      <c r="F203" s="63">
        <v>623.42100000000005</v>
      </c>
      <c r="G203" s="64">
        <f t="shared" si="14"/>
        <v>1.9056160200369522E-2</v>
      </c>
      <c r="H203" s="63">
        <v>1007.7430000000001</v>
      </c>
      <c r="I203" s="64">
        <f t="shared" si="15"/>
        <v>3.0856724761223132E-2</v>
      </c>
      <c r="J203" s="63">
        <v>268.98900000000003</v>
      </c>
      <c r="K203" s="63">
        <v>575.31799999999998</v>
      </c>
    </row>
    <row r="204" spans="1:11">
      <c r="A204" s="62" t="s">
        <v>636</v>
      </c>
      <c r="B204" s="63">
        <v>380.86799999999999</v>
      </c>
      <c r="C204" s="64">
        <f t="shared" si="12"/>
        <v>9.2583387382383295E-3</v>
      </c>
      <c r="D204" s="63">
        <v>1079.6300000000001</v>
      </c>
      <c r="E204" s="64">
        <f t="shared" si="13"/>
        <v>2.2623377477976686E-2</v>
      </c>
      <c r="F204" s="63">
        <v>22.055</v>
      </c>
      <c r="G204" s="64">
        <f t="shared" si="14"/>
        <v>6.7415697132299E-4</v>
      </c>
      <c r="H204" s="63" t="s">
        <v>483</v>
      </c>
      <c r="I204" s="64" t="str">
        <f t="shared" si="15"/>
        <v>x</v>
      </c>
      <c r="J204" s="63">
        <v>-358.81299999999999</v>
      </c>
      <c r="K204" s="63">
        <v>-1079.625</v>
      </c>
    </row>
    <row r="205" spans="1:11">
      <c r="A205" s="62" t="s">
        <v>637</v>
      </c>
      <c r="B205" s="63">
        <v>84614.437000000005</v>
      </c>
      <c r="C205" s="64">
        <f t="shared" si="12"/>
        <v>2.056852032439918</v>
      </c>
      <c r="D205" s="63">
        <v>84146.137000000002</v>
      </c>
      <c r="E205" s="64">
        <f t="shared" si="13"/>
        <v>1.7632613216236492</v>
      </c>
      <c r="F205" s="63">
        <v>50870.392999999996</v>
      </c>
      <c r="G205" s="64">
        <f t="shared" si="14"/>
        <v>1.5549594230283486</v>
      </c>
      <c r="H205" s="63">
        <v>45080.921999999999</v>
      </c>
      <c r="I205" s="64">
        <f t="shared" si="15"/>
        <v>1.3803614633256382</v>
      </c>
      <c r="J205" s="63">
        <v>-33744.044000000009</v>
      </c>
      <c r="K205" s="63">
        <v>-39065.215000000004</v>
      </c>
    </row>
    <row r="206" spans="1:11">
      <c r="A206" s="62" t="s">
        <v>638</v>
      </c>
      <c r="B206" s="63">
        <v>729.31799999999998</v>
      </c>
      <c r="C206" s="64">
        <f t="shared" si="12"/>
        <v>1.7728643760816089E-2</v>
      </c>
      <c r="D206" s="63">
        <v>89.369</v>
      </c>
      <c r="E206" s="64">
        <f t="shared" si="13"/>
        <v>1.8727051136308718E-3</v>
      </c>
      <c r="F206" s="63">
        <v>273.06900000000002</v>
      </c>
      <c r="G206" s="64">
        <f t="shared" si="14"/>
        <v>8.346922239954549E-3</v>
      </c>
      <c r="H206" s="63">
        <v>590.12800000000004</v>
      </c>
      <c r="I206" s="64">
        <f t="shared" si="15"/>
        <v>1.8069505091964009E-2</v>
      </c>
      <c r="J206" s="63">
        <v>-456.24899999999997</v>
      </c>
      <c r="K206" s="63">
        <v>500.75900000000001</v>
      </c>
    </row>
    <row r="207" spans="1:11">
      <c r="A207" s="62" t="s">
        <v>639</v>
      </c>
      <c r="B207" s="63">
        <v>75811.656000000003</v>
      </c>
      <c r="C207" s="64">
        <f t="shared" si="12"/>
        <v>1.8428694234086309</v>
      </c>
      <c r="D207" s="63">
        <v>82445.839000000007</v>
      </c>
      <c r="E207" s="64">
        <f t="shared" si="13"/>
        <v>1.7276320009498549</v>
      </c>
      <c r="F207" s="63">
        <v>8097.0190000000002</v>
      </c>
      <c r="G207" s="64">
        <f t="shared" si="14"/>
        <v>0.24750223558307438</v>
      </c>
      <c r="H207" s="63">
        <v>7907.0330000000004</v>
      </c>
      <c r="I207" s="64">
        <f t="shared" si="15"/>
        <v>0.24211047951601594</v>
      </c>
      <c r="J207" s="63">
        <v>-67714.637000000002</v>
      </c>
      <c r="K207" s="63">
        <v>-74538.806000000011</v>
      </c>
    </row>
    <row r="208" spans="1:11">
      <c r="A208" s="62" t="s">
        <v>640</v>
      </c>
      <c r="B208" s="63">
        <v>428.702</v>
      </c>
      <c r="C208" s="64">
        <f t="shared" si="12"/>
        <v>1.0421112652573197E-2</v>
      </c>
      <c r="D208" s="63">
        <v>42.398000000000003</v>
      </c>
      <c r="E208" s="64">
        <f t="shared" si="13"/>
        <v>8.8843951938280292E-4</v>
      </c>
      <c r="F208" s="63">
        <v>666.92499999999995</v>
      </c>
      <c r="G208" s="64">
        <f t="shared" si="14"/>
        <v>2.0385950491933126E-2</v>
      </c>
      <c r="H208" s="63">
        <v>1467.1679999999999</v>
      </c>
      <c r="I208" s="64">
        <f t="shared" si="15"/>
        <v>4.492415144979843E-2</v>
      </c>
      <c r="J208" s="63">
        <v>238.22299999999996</v>
      </c>
      <c r="K208" s="63">
        <v>1424.77</v>
      </c>
    </row>
    <row r="209" spans="1:11">
      <c r="A209" s="62" t="s">
        <v>641</v>
      </c>
      <c r="B209" s="63">
        <v>20919.802</v>
      </c>
      <c r="C209" s="64">
        <f t="shared" si="12"/>
        <v>0.50852949907284328</v>
      </c>
      <c r="D209" s="63">
        <v>10539.091</v>
      </c>
      <c r="E209" s="64">
        <f t="shared" si="13"/>
        <v>0.22084402431179825</v>
      </c>
      <c r="F209" s="63">
        <v>35775.099000000002</v>
      </c>
      <c r="G209" s="64">
        <f t="shared" si="14"/>
        <v>1.0935403487018875</v>
      </c>
      <c r="H209" s="63">
        <v>37847.623</v>
      </c>
      <c r="I209" s="64">
        <f t="shared" si="15"/>
        <v>1.1588804742653021</v>
      </c>
      <c r="J209" s="63">
        <v>14855.297000000002</v>
      </c>
      <c r="K209" s="63">
        <v>27308.531999999999</v>
      </c>
    </row>
    <row r="210" spans="1:11">
      <c r="A210" s="62" t="s">
        <v>642</v>
      </c>
      <c r="B210" s="63">
        <v>13652.418</v>
      </c>
      <c r="C210" s="64">
        <f t="shared" si="12"/>
        <v>0.3318701241375549</v>
      </c>
      <c r="D210" s="63">
        <v>3395.5059999999999</v>
      </c>
      <c r="E210" s="64">
        <f t="shared" si="13"/>
        <v>7.1151981666621608E-2</v>
      </c>
      <c r="F210" s="63">
        <v>31293.044000000002</v>
      </c>
      <c r="G210" s="64">
        <f t="shared" si="14"/>
        <v>0.95653701049725981</v>
      </c>
      <c r="H210" s="63">
        <v>31955.165000000001</v>
      </c>
      <c r="I210" s="64">
        <f t="shared" si="15"/>
        <v>0.97845554978250493</v>
      </c>
      <c r="J210" s="63">
        <v>17640.626000000004</v>
      </c>
      <c r="K210" s="63">
        <v>28559.659</v>
      </c>
    </row>
    <row r="211" spans="1:11">
      <c r="A211" s="62" t="s">
        <v>643</v>
      </c>
      <c r="B211" s="63" t="s">
        <v>483</v>
      </c>
      <c r="C211" s="64" t="str">
        <f t="shared" si="12"/>
        <v>x</v>
      </c>
      <c r="D211" s="63" t="s">
        <v>500</v>
      </c>
      <c r="E211" s="64" t="str">
        <f t="shared" si="13"/>
        <v>x</v>
      </c>
      <c r="F211" s="63" t="s">
        <v>483</v>
      </c>
      <c r="G211" s="64" t="str">
        <f t="shared" si="14"/>
        <v>x</v>
      </c>
      <c r="H211" s="63">
        <v>582.73299999999995</v>
      </c>
      <c r="I211" s="64">
        <f t="shared" si="15"/>
        <v>1.7843072876995266E-2</v>
      </c>
      <c r="J211" s="63" t="s">
        <v>483</v>
      </c>
      <c r="K211" s="63">
        <v>582.73299999999995</v>
      </c>
    </row>
    <row r="212" spans="1:11">
      <c r="A212" s="62" t="s">
        <v>644</v>
      </c>
      <c r="B212" s="63" t="s">
        <v>500</v>
      </c>
      <c r="C212" s="64" t="str">
        <f t="shared" si="12"/>
        <v>x</v>
      </c>
      <c r="D212" s="63" t="s">
        <v>500</v>
      </c>
      <c r="E212" s="64" t="str">
        <f t="shared" si="13"/>
        <v>x</v>
      </c>
      <c r="F212" s="63" t="s">
        <v>483</v>
      </c>
      <c r="G212" s="64" t="str">
        <f t="shared" si="14"/>
        <v>x</v>
      </c>
      <c r="H212" s="63">
        <v>0.52200000000000002</v>
      </c>
      <c r="I212" s="64">
        <f t="shared" si="15"/>
        <v>1.5983450468381797E-5</v>
      </c>
      <c r="J212" s="63" t="s">
        <v>483</v>
      </c>
      <c r="K212" s="63">
        <v>0.52200000000000002</v>
      </c>
    </row>
    <row r="213" spans="1:11">
      <c r="A213" s="62" t="s">
        <v>645</v>
      </c>
      <c r="B213" s="63" t="s">
        <v>500</v>
      </c>
      <c r="C213" s="64" t="str">
        <f t="shared" si="12"/>
        <v>x</v>
      </c>
      <c r="D213" s="63" t="s">
        <v>500</v>
      </c>
      <c r="E213" s="64" t="str">
        <f t="shared" si="13"/>
        <v>x</v>
      </c>
      <c r="F213" s="63" t="s">
        <v>500</v>
      </c>
      <c r="G213" s="64" t="str">
        <f t="shared" si="14"/>
        <v>x</v>
      </c>
      <c r="H213" s="63">
        <v>9.375</v>
      </c>
      <c r="I213" s="64">
        <f t="shared" si="15"/>
        <v>2.8705909605570754E-4</v>
      </c>
      <c r="J213" s="63" t="s">
        <v>500</v>
      </c>
      <c r="K213" s="63">
        <v>9.375</v>
      </c>
    </row>
    <row r="214" spans="1:11">
      <c r="A214" s="62" t="s">
        <v>646</v>
      </c>
      <c r="B214" s="63" t="s">
        <v>500</v>
      </c>
      <c r="C214" s="64" t="str">
        <f t="shared" si="12"/>
        <v>x</v>
      </c>
      <c r="D214" s="63" t="s">
        <v>500</v>
      </c>
      <c r="E214" s="64" t="str">
        <f t="shared" si="13"/>
        <v>x</v>
      </c>
      <c r="F214" s="63">
        <v>103.877</v>
      </c>
      <c r="G214" s="64">
        <f t="shared" si="14"/>
        <v>3.1752166724152452E-3</v>
      </c>
      <c r="H214" s="63">
        <v>121.313</v>
      </c>
      <c r="I214" s="64">
        <f t="shared" si="15"/>
        <v>3.7145600127793119E-3</v>
      </c>
      <c r="J214" s="63">
        <v>103.877</v>
      </c>
      <c r="K214" s="63">
        <v>121.313</v>
      </c>
    </row>
    <row r="215" spans="1:11">
      <c r="A215" s="62" t="s">
        <v>647</v>
      </c>
      <c r="B215" s="63" t="s">
        <v>500</v>
      </c>
      <c r="C215" s="64" t="str">
        <f t="shared" si="12"/>
        <v>x</v>
      </c>
      <c r="D215" s="63" t="s">
        <v>500</v>
      </c>
      <c r="E215" s="64" t="str">
        <f t="shared" si="13"/>
        <v>x</v>
      </c>
      <c r="F215" s="63">
        <v>51.447000000000003</v>
      </c>
      <c r="G215" s="64">
        <f t="shared" si="14"/>
        <v>1.5725846158990645E-3</v>
      </c>
      <c r="H215" s="63" t="s">
        <v>483</v>
      </c>
      <c r="I215" s="64" t="str">
        <f t="shared" si="15"/>
        <v>x</v>
      </c>
      <c r="J215" s="63">
        <v>51.447000000000003</v>
      </c>
      <c r="K215" s="63" t="s">
        <v>483</v>
      </c>
    </row>
    <row r="216" spans="1:11">
      <c r="A216" s="62" t="s">
        <v>648</v>
      </c>
      <c r="B216" s="63" t="s">
        <v>500</v>
      </c>
      <c r="C216" s="64" t="str">
        <f t="shared" si="12"/>
        <v>x</v>
      </c>
      <c r="D216" s="63" t="s">
        <v>483</v>
      </c>
      <c r="E216" s="64" t="str">
        <f t="shared" si="13"/>
        <v>x</v>
      </c>
      <c r="F216" s="63">
        <v>290.54700000000003</v>
      </c>
      <c r="G216" s="64">
        <f t="shared" si="14"/>
        <v>8.8811736815679349E-3</v>
      </c>
      <c r="H216" s="63">
        <v>413.68200000000002</v>
      </c>
      <c r="I216" s="64">
        <f t="shared" si="15"/>
        <v>1.2666792637281836E-2</v>
      </c>
      <c r="J216" s="63">
        <v>290.54700000000003</v>
      </c>
      <c r="K216" s="63">
        <v>413.33199999999999</v>
      </c>
    </row>
    <row r="217" spans="1:11">
      <c r="A217" s="62" t="s">
        <v>649</v>
      </c>
      <c r="B217" s="63">
        <v>7202.4260000000004</v>
      </c>
      <c r="C217" s="64">
        <f t="shared" si="12"/>
        <v>0.17508034186409713</v>
      </c>
      <c r="D217" s="63">
        <v>5838.4859999999999</v>
      </c>
      <c r="E217" s="64">
        <f t="shared" si="13"/>
        <v>0.12234401848585363</v>
      </c>
      <c r="F217" s="63">
        <v>3616.9319999999998</v>
      </c>
      <c r="G217" s="64">
        <f t="shared" si="14"/>
        <v>0.11055905339384289</v>
      </c>
      <c r="H217" s="63">
        <v>4366.817</v>
      </c>
      <c r="I217" s="64">
        <f t="shared" si="15"/>
        <v>0.13371035100380763</v>
      </c>
      <c r="J217" s="63">
        <v>-3585.4940000000006</v>
      </c>
      <c r="K217" s="63">
        <v>-1471.6689999999999</v>
      </c>
    </row>
    <row r="218" spans="1:11">
      <c r="A218" s="62" t="s">
        <v>650</v>
      </c>
      <c r="B218" s="63">
        <v>0.61799999999999999</v>
      </c>
      <c r="C218" s="64">
        <f t="shared" si="12"/>
        <v>1.5022667538967013E-5</v>
      </c>
      <c r="D218" s="63" t="s">
        <v>500</v>
      </c>
      <c r="E218" s="64" t="str">
        <f t="shared" si="13"/>
        <v>x</v>
      </c>
      <c r="F218" s="63">
        <v>348.32600000000002</v>
      </c>
      <c r="G218" s="64">
        <f t="shared" si="14"/>
        <v>1.0647309054321099E-2</v>
      </c>
      <c r="H218" s="63">
        <v>397.66500000000002</v>
      </c>
      <c r="I218" s="64">
        <f t="shared" si="15"/>
        <v>1.217635791285258E-2</v>
      </c>
      <c r="J218" s="63">
        <v>347.70800000000003</v>
      </c>
      <c r="K218" s="63">
        <v>397.66500000000002</v>
      </c>
    </row>
    <row r="219" spans="1:11">
      <c r="A219" s="62" t="s">
        <v>651</v>
      </c>
      <c r="B219" s="63">
        <v>64.057000000000002</v>
      </c>
      <c r="C219" s="64">
        <f t="shared" si="12"/>
        <v>1.5571310914945144E-3</v>
      </c>
      <c r="D219" s="63">
        <v>1304.749</v>
      </c>
      <c r="E219" s="64">
        <f t="shared" si="13"/>
        <v>2.7340689996584566E-2</v>
      </c>
      <c r="F219" s="63">
        <v>41.936</v>
      </c>
      <c r="G219" s="64">
        <f t="shared" si="14"/>
        <v>1.2818611085649925E-3</v>
      </c>
      <c r="H219" s="63" t="s">
        <v>483</v>
      </c>
      <c r="I219" s="64" t="str">
        <f t="shared" si="15"/>
        <v>x</v>
      </c>
      <c r="J219" s="63">
        <v>-22.121000000000002</v>
      </c>
      <c r="K219" s="63">
        <v>-1304.6000000000001</v>
      </c>
    </row>
    <row r="220" spans="1:11">
      <c r="A220" s="62" t="s">
        <v>652</v>
      </c>
      <c r="B220" s="63" t="s">
        <v>500</v>
      </c>
      <c r="C220" s="64" t="str">
        <f t="shared" ref="C220:C223" si="16">IF(B220=0,0,IF(OR(B220="x",B220="Ə"),"x",B220/$B$7*100))</f>
        <v>x</v>
      </c>
      <c r="D220" s="63" t="s">
        <v>500</v>
      </c>
      <c r="E220" s="64" t="str">
        <f t="shared" ref="E220:E223" si="17">IF(D220=0,0,IF(OR(D220="x",D220="Ə"),"x",D220/$D$7*100))</f>
        <v>x</v>
      </c>
      <c r="F220" s="63">
        <v>28.556999999999999</v>
      </c>
      <c r="G220" s="64">
        <f t="shared" ref="G220:G223" si="18">IF(F220=0,0,IF(OR(F220="x",F220="Ə"),"x",F220/$F$7*100))</f>
        <v>8.7290413194607232E-4</v>
      </c>
      <c r="H220" s="63" t="s">
        <v>483</v>
      </c>
      <c r="I220" s="64" t="str">
        <f t="shared" ref="I220:I223" si="19">IF(H220=0,0,IF(OR(H220="x",H220="Ə"),"x",H220/$H$7*100))</f>
        <v>x</v>
      </c>
      <c r="J220" s="63">
        <v>28.556999999999999</v>
      </c>
      <c r="K220" s="63" t="s">
        <v>483</v>
      </c>
    </row>
    <row r="221" spans="1:11">
      <c r="A221" s="62" t="s">
        <v>653</v>
      </c>
      <c r="B221" s="63" t="s">
        <v>500</v>
      </c>
      <c r="C221" s="64" t="str">
        <f t="shared" si="16"/>
        <v>x</v>
      </c>
      <c r="D221" s="63" t="s">
        <v>500</v>
      </c>
      <c r="E221" s="64" t="str">
        <f t="shared" si="17"/>
        <v>x</v>
      </c>
      <c r="F221" s="63" t="s">
        <v>483</v>
      </c>
      <c r="G221" s="64" t="str">
        <f t="shared" si="18"/>
        <v>x</v>
      </c>
      <c r="H221" s="63" t="s">
        <v>500</v>
      </c>
      <c r="I221" s="64" t="str">
        <f t="shared" si="19"/>
        <v>x</v>
      </c>
      <c r="J221" s="63" t="s">
        <v>483</v>
      </c>
      <c r="K221" s="63" t="s">
        <v>500</v>
      </c>
    </row>
    <row r="222" spans="1:11">
      <c r="A222" s="62" t="s">
        <v>654</v>
      </c>
      <c r="B222" s="63">
        <v>105973.848</v>
      </c>
      <c r="C222" s="64">
        <f t="shared" si="16"/>
        <v>2.5760677772314309</v>
      </c>
      <c r="D222" s="63">
        <v>278.25200000000001</v>
      </c>
      <c r="E222" s="64">
        <f t="shared" si="17"/>
        <v>5.8307012865536972E-3</v>
      </c>
      <c r="F222" s="63">
        <v>132746.48799999998</v>
      </c>
      <c r="G222" s="64">
        <f t="shared" si="18"/>
        <v>4.0576726503669747</v>
      </c>
      <c r="H222" s="63">
        <v>152462.44999999998</v>
      </c>
      <c r="I222" s="64">
        <f t="shared" si="19"/>
        <v>4.6683448618067738</v>
      </c>
      <c r="J222" s="63">
        <v>26772.639999999985</v>
      </c>
      <c r="K222" s="63">
        <v>152184.19799999997</v>
      </c>
    </row>
    <row r="223" spans="1:11">
      <c r="A223" s="62" t="s">
        <v>655</v>
      </c>
      <c r="B223" s="63" t="s">
        <v>500</v>
      </c>
      <c r="C223" s="64" t="str">
        <f t="shared" si="16"/>
        <v>x</v>
      </c>
      <c r="D223" s="63" t="s">
        <v>500</v>
      </c>
      <c r="E223" s="64" t="str">
        <f t="shared" si="17"/>
        <v>x</v>
      </c>
      <c r="F223" s="63">
        <v>128161.09</v>
      </c>
      <c r="G223" s="64">
        <f t="shared" si="18"/>
        <v>3.9175104183111835</v>
      </c>
      <c r="H223" s="63">
        <v>148091.00399999999</v>
      </c>
      <c r="I223" s="64">
        <f t="shared" si="19"/>
        <v>4.5344927725036976</v>
      </c>
      <c r="J223" s="63">
        <v>128161.09</v>
      </c>
      <c r="K223" s="63">
        <v>148091.00399999999</v>
      </c>
    </row>
    <row r="224" spans="1:11">
      <c r="A224" s="62" t="s">
        <v>656</v>
      </c>
      <c r="B224" s="63">
        <v>105973.848</v>
      </c>
      <c r="C224" s="64">
        <f t="shared" ref="C224:C232" si="20">IF(B224=0,0,IF(OR(B224="x",B224="Ə"),"x",B224/$B$7*100))</f>
        <v>2.5760677772314309</v>
      </c>
      <c r="D224" s="63">
        <v>278.25200000000001</v>
      </c>
      <c r="E224" s="64">
        <f t="shared" ref="E224:E232" si="21">IF(D224=0,0,IF(OR(D224="x",D224="Ə"),"x",D224/$D$7*100))</f>
        <v>5.8307012865536972E-3</v>
      </c>
      <c r="F224" s="63">
        <v>4585.3980000000001</v>
      </c>
      <c r="G224" s="64">
        <f t="shared" ref="G224:G232" si="22">IF(F224=0,0,IF(OR(F224="x",F224="Ə"),"x",F224/$F$7*100))</f>
        <v>0.14016223205579215</v>
      </c>
      <c r="H224" s="63">
        <v>4371.4459999999999</v>
      </c>
      <c r="I224" s="64">
        <f t="shared" ref="I224:I232" si="23">IF(H224=0,0,IF(OR(H224="x",H224="Ə"),"x",H224/$H$7*100))</f>
        <v>0.1338520893030761</v>
      </c>
      <c r="J224" s="63">
        <v>-101388.45</v>
      </c>
      <c r="K224" s="63">
        <v>4093.194</v>
      </c>
    </row>
    <row r="225" spans="1:11">
      <c r="A225" s="62"/>
      <c r="B225" s="63"/>
      <c r="C225" s="64"/>
      <c r="D225" s="63"/>
      <c r="E225" s="64"/>
      <c r="F225" s="63"/>
      <c r="G225" s="64"/>
      <c r="H225" s="63"/>
      <c r="I225" s="64"/>
      <c r="J225" s="63"/>
      <c r="K225" s="63"/>
    </row>
    <row r="226" spans="1:11">
      <c r="A226" s="62"/>
      <c r="B226" s="63"/>
      <c r="C226" s="64"/>
      <c r="D226" s="63"/>
      <c r="E226" s="64"/>
      <c r="F226" s="63"/>
      <c r="G226" s="64"/>
      <c r="H226" s="63"/>
      <c r="I226" s="64"/>
      <c r="J226" s="63"/>
      <c r="K226" s="63"/>
    </row>
    <row r="227" spans="1:11">
      <c r="A227" s="62"/>
      <c r="B227" s="63"/>
      <c r="C227" s="64"/>
      <c r="D227" s="63"/>
      <c r="E227" s="64"/>
      <c r="F227" s="63"/>
      <c r="G227" s="64"/>
      <c r="H227" s="63"/>
      <c r="I227" s="64"/>
      <c r="J227" s="63"/>
      <c r="K227" s="63"/>
    </row>
    <row r="228" spans="1:11">
      <c r="A228" s="62"/>
      <c r="B228" s="63"/>
      <c r="C228" s="64"/>
      <c r="D228" s="63"/>
      <c r="E228" s="64"/>
      <c r="F228" s="63"/>
      <c r="G228" s="64"/>
      <c r="H228" s="63"/>
      <c r="I228" s="64"/>
      <c r="J228" s="63"/>
      <c r="K228" s="63"/>
    </row>
    <row r="229" spans="1:11">
      <c r="A229" s="62"/>
      <c r="B229" s="63"/>
      <c r="C229" s="64"/>
      <c r="D229" s="63"/>
      <c r="E229" s="64"/>
      <c r="F229" s="63"/>
      <c r="G229" s="64"/>
      <c r="H229" s="63"/>
      <c r="I229" s="64"/>
      <c r="J229" s="63"/>
      <c r="K229" s="63"/>
    </row>
    <row r="230" spans="1:11">
      <c r="A230" s="62"/>
      <c r="B230" s="63"/>
      <c r="C230" s="64"/>
      <c r="D230" s="63"/>
      <c r="E230" s="64"/>
      <c r="F230" s="63"/>
      <c r="G230" s="64"/>
      <c r="H230" s="63"/>
      <c r="I230" s="64"/>
      <c r="J230" s="63"/>
      <c r="K230" s="63"/>
    </row>
    <row r="231" spans="1:11">
      <c r="A231" s="62"/>
      <c r="B231" s="63"/>
      <c r="C231" s="64"/>
      <c r="D231" s="63"/>
      <c r="E231" s="64"/>
      <c r="F231" s="63"/>
      <c r="G231" s="64"/>
      <c r="H231" s="63"/>
      <c r="I231" s="64"/>
      <c r="J231" s="63"/>
      <c r="K231" s="63"/>
    </row>
    <row r="232" spans="1:11">
      <c r="A232" s="62"/>
      <c r="B232" s="63"/>
      <c r="C232" s="64"/>
      <c r="D232" s="63"/>
      <c r="E232" s="64"/>
      <c r="F232" s="63"/>
      <c r="G232" s="64"/>
      <c r="H232" s="63"/>
      <c r="I232" s="64"/>
      <c r="J232" s="63"/>
      <c r="K232" s="63"/>
    </row>
    <row r="233" spans="1:11">
      <c r="A233" s="62"/>
      <c r="B233" s="63"/>
      <c r="C233" s="64"/>
      <c r="D233" s="63"/>
      <c r="E233" s="64"/>
      <c r="F233" s="63"/>
      <c r="G233" s="64"/>
      <c r="H233" s="63"/>
      <c r="I233" s="64"/>
      <c r="J233" s="63"/>
      <c r="K233" s="63"/>
    </row>
    <row r="234" spans="1:11">
      <c r="A234" s="62"/>
      <c r="B234" s="63"/>
      <c r="C234" s="64"/>
      <c r="D234" s="63"/>
      <c r="E234" s="64"/>
      <c r="F234" s="63"/>
      <c r="G234" s="64"/>
      <c r="H234" s="63"/>
      <c r="I234" s="64"/>
      <c r="J234" s="63"/>
      <c r="K234" s="63"/>
    </row>
    <row r="235" spans="1:11">
      <c r="A235" s="62"/>
      <c r="B235" s="63"/>
      <c r="C235" s="64"/>
      <c r="D235" s="63"/>
      <c r="E235" s="64"/>
      <c r="F235" s="63"/>
      <c r="G235" s="64"/>
      <c r="H235" s="63"/>
      <c r="I235" s="64"/>
      <c r="J235" s="63"/>
      <c r="K235" s="63"/>
    </row>
    <row r="236" spans="1:11">
      <c r="A236" s="62"/>
      <c r="B236" s="63"/>
      <c r="C236" s="64"/>
      <c r="D236" s="63"/>
      <c r="E236" s="64"/>
      <c r="F236" s="63"/>
      <c r="G236" s="64"/>
      <c r="H236" s="63"/>
      <c r="I236" s="64"/>
      <c r="J236" s="63"/>
      <c r="K236" s="63"/>
    </row>
    <row r="237" spans="1:11">
      <c r="A237" s="62"/>
      <c r="B237" s="63"/>
      <c r="C237" s="64"/>
      <c r="D237" s="63"/>
      <c r="E237" s="64"/>
      <c r="F237" s="63"/>
      <c r="G237" s="64"/>
      <c r="H237" s="63"/>
      <c r="I237" s="64"/>
      <c r="J237" s="63"/>
      <c r="K237" s="63"/>
    </row>
    <row r="238" spans="1:11">
      <c r="A238" s="62"/>
      <c r="B238" s="63"/>
      <c r="C238" s="64"/>
      <c r="D238" s="63"/>
      <c r="E238" s="64"/>
      <c r="F238" s="63"/>
      <c r="G238" s="64"/>
      <c r="H238" s="63"/>
      <c r="I238" s="64"/>
      <c r="J238" s="63"/>
      <c r="K238" s="63"/>
    </row>
    <row r="239" spans="1:11">
      <c r="A239" s="62"/>
      <c r="B239" s="63"/>
      <c r="C239" s="64"/>
      <c r="D239" s="63"/>
      <c r="E239" s="64"/>
      <c r="F239" s="63"/>
      <c r="G239" s="64"/>
      <c r="H239" s="63"/>
      <c r="I239" s="64"/>
      <c r="J239" s="63"/>
      <c r="K239" s="63"/>
    </row>
  </sheetData>
  <mergeCells count="9">
    <mergeCell ref="M6:N6"/>
    <mergeCell ref="A2:K2"/>
    <mergeCell ref="A4:A6"/>
    <mergeCell ref="B4:E4"/>
    <mergeCell ref="B5:C5"/>
    <mergeCell ref="D5:E5"/>
    <mergeCell ref="F5:G5"/>
    <mergeCell ref="H5:I5"/>
    <mergeCell ref="J6:K6"/>
  </mergeCells>
  <phoneticPr fontId="1" type="noConversion"/>
  <hyperlinks>
    <hyperlink ref="M6:N6" location="Indice!A1" display="Voltar ao I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O61"/>
  <sheetViews>
    <sheetView showGridLines="0" topLeftCell="A2" zoomScale="90" zoomScaleNormal="90" workbookViewId="0">
      <selection activeCell="A2" sqref="A2:O2"/>
    </sheetView>
  </sheetViews>
  <sheetFormatPr defaultRowHeight="9"/>
  <cols>
    <col min="1" max="1" width="6.85546875" style="19" customWidth="1"/>
    <col min="2" max="2" width="9.85546875" style="20" bestFit="1" customWidth="1"/>
    <col min="3" max="15" width="9.7109375" style="20" customWidth="1"/>
    <col min="16" max="16384" width="9.140625" style="20"/>
  </cols>
  <sheetData>
    <row r="1" spans="1:15" hidden="1"/>
    <row r="2" spans="1:15" ht="21" customHeight="1">
      <c r="A2" s="201" t="s">
        <v>406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</row>
    <row r="3" spans="1:15" s="22" customFormat="1" ht="18" customHeight="1" thickBot="1">
      <c r="A3" s="205" t="s">
        <v>398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</row>
    <row r="4" spans="1:15" ht="23.25" customHeight="1" thickBot="1">
      <c r="A4" s="199" t="s">
        <v>163</v>
      </c>
      <c r="B4" s="199" t="s">
        <v>164</v>
      </c>
      <c r="C4" s="115" t="s">
        <v>333</v>
      </c>
      <c r="D4" s="115" t="s">
        <v>334</v>
      </c>
      <c r="E4" s="115" t="s">
        <v>335</v>
      </c>
      <c r="F4" s="115" t="s">
        <v>336</v>
      </c>
      <c r="G4" s="115" t="s">
        <v>337</v>
      </c>
      <c r="H4" s="115" t="s">
        <v>338</v>
      </c>
      <c r="I4" s="115" t="s">
        <v>434</v>
      </c>
      <c r="J4" s="115" t="s">
        <v>339</v>
      </c>
      <c r="K4" s="115" t="s">
        <v>340</v>
      </c>
      <c r="L4" s="115" t="s">
        <v>341</v>
      </c>
      <c r="M4" s="115" t="s">
        <v>342</v>
      </c>
      <c r="N4" s="115" t="s">
        <v>343</v>
      </c>
      <c r="O4" s="115" t="s">
        <v>344</v>
      </c>
    </row>
    <row r="5" spans="1:15" ht="11.25" customHeight="1" thickBot="1">
      <c r="A5" s="200"/>
      <c r="B5" s="200"/>
      <c r="C5" s="202" t="s">
        <v>310</v>
      </c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4"/>
    </row>
    <row r="6" spans="1:15">
      <c r="A6" s="19">
        <v>2018</v>
      </c>
      <c r="B6" s="20" t="s">
        <v>382</v>
      </c>
      <c r="C6" s="23">
        <v>251.85614699999999</v>
      </c>
      <c r="D6" s="23">
        <v>299.82176699999985</v>
      </c>
      <c r="E6" s="23">
        <v>653.70058300000017</v>
      </c>
      <c r="F6" s="23">
        <v>4.732285000000001</v>
      </c>
      <c r="G6" s="23">
        <v>130.250046</v>
      </c>
      <c r="H6" s="23">
        <v>193.5871120000001</v>
      </c>
      <c r="I6" s="23">
        <v>36.11942599999999</v>
      </c>
      <c r="J6" s="23">
        <v>33.924469000000002</v>
      </c>
      <c r="K6" s="23">
        <v>41.286326000000031</v>
      </c>
      <c r="L6" s="23">
        <v>99.917738999999941</v>
      </c>
      <c r="M6" s="23">
        <v>265.783118</v>
      </c>
      <c r="N6" s="23">
        <v>28.843357000000015</v>
      </c>
      <c r="O6" s="23">
        <v>302.79219399999999</v>
      </c>
    </row>
    <row r="7" spans="1:15">
      <c r="B7" s="20" t="s">
        <v>383</v>
      </c>
      <c r="C7" s="23">
        <v>153.48152299999995</v>
      </c>
      <c r="D7" s="23">
        <v>215.44030400000005</v>
      </c>
      <c r="E7" s="23">
        <v>661.13330199999973</v>
      </c>
      <c r="F7" s="23">
        <v>2.6458799999999996</v>
      </c>
      <c r="G7" s="23">
        <v>39.833931000000071</v>
      </c>
      <c r="H7" s="23">
        <v>161.03851999999992</v>
      </c>
      <c r="I7" s="23">
        <v>29.391565000000032</v>
      </c>
      <c r="J7" s="23">
        <v>36.339684999999996</v>
      </c>
      <c r="K7" s="23">
        <v>46.533333999999968</v>
      </c>
      <c r="L7" s="23">
        <v>73.317425999999955</v>
      </c>
      <c r="M7" s="23">
        <v>190.419926</v>
      </c>
      <c r="N7" s="23">
        <v>26.083249000000013</v>
      </c>
      <c r="O7" s="23">
        <v>182.24907599999995</v>
      </c>
    </row>
    <row r="8" spans="1:15">
      <c r="B8" s="20" t="s">
        <v>384</v>
      </c>
      <c r="C8" s="23">
        <v>195.89345299999999</v>
      </c>
      <c r="D8" s="23">
        <v>386.79164399999962</v>
      </c>
      <c r="E8" s="23">
        <v>537.70306099999948</v>
      </c>
      <c r="F8" s="23">
        <v>13.541636999999993</v>
      </c>
      <c r="G8" s="23">
        <v>115.86050200000008</v>
      </c>
      <c r="H8" s="23">
        <v>165.20020099999962</v>
      </c>
      <c r="I8" s="23">
        <v>38.040880999999978</v>
      </c>
      <c r="J8" s="23">
        <v>35.709693999999999</v>
      </c>
      <c r="K8" s="23">
        <v>29.476724000000001</v>
      </c>
      <c r="L8" s="23">
        <v>147.5726079999996</v>
      </c>
      <c r="M8" s="23">
        <v>174.86489899999998</v>
      </c>
      <c r="N8" s="23">
        <v>26.901040999999985</v>
      </c>
      <c r="O8" s="23">
        <v>193.96654200000006</v>
      </c>
    </row>
    <row r="9" spans="1:15">
      <c r="B9" s="20" t="s">
        <v>385</v>
      </c>
      <c r="C9" s="23">
        <v>279.51105200000001</v>
      </c>
      <c r="D9" s="23">
        <v>228.2934909999999</v>
      </c>
      <c r="E9" s="23">
        <v>726.07112299999972</v>
      </c>
      <c r="F9" s="23">
        <v>3.9428869999999985</v>
      </c>
      <c r="G9" s="23">
        <v>57.802040999999996</v>
      </c>
      <c r="H9" s="23">
        <v>173.32907699999998</v>
      </c>
      <c r="I9" s="23">
        <v>48.188963999999963</v>
      </c>
      <c r="J9" s="23">
        <v>40.846104000000004</v>
      </c>
      <c r="K9" s="23">
        <v>28.29559800000002</v>
      </c>
      <c r="L9" s="23">
        <v>53.873238999999899</v>
      </c>
      <c r="M9" s="23">
        <v>213.60212799999994</v>
      </c>
      <c r="N9" s="23">
        <v>45.181710999999908</v>
      </c>
      <c r="O9" s="23">
        <v>344.50416699999994</v>
      </c>
    </row>
    <row r="10" spans="1:15">
      <c r="B10" s="20" t="s">
        <v>386</v>
      </c>
      <c r="C10" s="23">
        <v>204.89783600000007</v>
      </c>
      <c r="D10" s="23">
        <v>307.63419899999997</v>
      </c>
      <c r="E10" s="23">
        <v>532.06403800000021</v>
      </c>
      <c r="F10" s="23">
        <v>3.2580310000000008</v>
      </c>
      <c r="G10" s="23">
        <v>121.80978700000003</v>
      </c>
      <c r="H10" s="23">
        <v>193.16454400000023</v>
      </c>
      <c r="I10" s="23">
        <v>43.150882999999951</v>
      </c>
      <c r="J10" s="23">
        <v>35.996839999999999</v>
      </c>
      <c r="K10" s="23">
        <v>32.223557000000014</v>
      </c>
      <c r="L10" s="23">
        <v>98.863734999999892</v>
      </c>
      <c r="M10" s="23">
        <v>305.37128299999995</v>
      </c>
      <c r="N10" s="23">
        <v>35.41896499999995</v>
      </c>
      <c r="O10" s="23">
        <v>182.47097999999997</v>
      </c>
    </row>
    <row r="11" spans="1:15">
      <c r="B11" s="20" t="s">
        <v>387</v>
      </c>
      <c r="C11" s="23">
        <v>332.10566999999992</v>
      </c>
      <c r="D11" s="23">
        <v>365.4199680000001</v>
      </c>
      <c r="E11" s="23">
        <v>903.87374200000045</v>
      </c>
      <c r="F11" s="23">
        <v>5.3181690000000001</v>
      </c>
      <c r="G11" s="23">
        <v>62.166190000000086</v>
      </c>
      <c r="H11" s="23">
        <v>205.0749620000002</v>
      </c>
      <c r="I11" s="23">
        <v>35.027450999999985</v>
      </c>
      <c r="J11" s="23">
        <v>33.560400000000001</v>
      </c>
      <c r="K11" s="23">
        <v>28.982647999999973</v>
      </c>
      <c r="L11" s="23">
        <v>137.314854</v>
      </c>
      <c r="M11" s="23">
        <v>275.34000099999992</v>
      </c>
      <c r="N11" s="23">
        <v>29.618910000000003</v>
      </c>
      <c r="O11" s="23">
        <v>328.07778300000012</v>
      </c>
    </row>
    <row r="12" spans="1:15">
      <c r="B12" s="20" t="s">
        <v>388</v>
      </c>
      <c r="C12" s="23">
        <v>264.15857000000005</v>
      </c>
      <c r="D12" s="23">
        <v>285.129482</v>
      </c>
      <c r="E12" s="23">
        <v>814.16278199999977</v>
      </c>
      <c r="F12" s="23">
        <v>3.8687729999999991</v>
      </c>
      <c r="G12" s="23">
        <v>64.432199000000011</v>
      </c>
      <c r="H12" s="23">
        <v>241.20371599999999</v>
      </c>
      <c r="I12" s="23">
        <v>47.171809000000025</v>
      </c>
      <c r="J12" s="23">
        <v>42.689768999999998</v>
      </c>
      <c r="K12" s="23">
        <v>87.574055000000016</v>
      </c>
      <c r="L12" s="23">
        <v>92.599206999999964</v>
      </c>
      <c r="M12" s="23">
        <v>325.05673200000001</v>
      </c>
      <c r="N12" s="23">
        <v>28.353670999999967</v>
      </c>
      <c r="O12" s="23">
        <v>264.09845899999999</v>
      </c>
    </row>
    <row r="13" spans="1:15">
      <c r="B13" s="20" t="s">
        <v>389</v>
      </c>
      <c r="C13" s="23">
        <v>302.09797100000009</v>
      </c>
      <c r="D13" s="23">
        <v>299.74691200000001</v>
      </c>
      <c r="E13" s="23">
        <v>866.60119999999972</v>
      </c>
      <c r="F13" s="23">
        <v>4.577572</v>
      </c>
      <c r="G13" s="23">
        <v>122.06789800000013</v>
      </c>
      <c r="H13" s="23">
        <v>199.40835399999978</v>
      </c>
      <c r="I13" s="23">
        <v>32.772718999999995</v>
      </c>
      <c r="J13" s="23">
        <v>48.242364000000002</v>
      </c>
      <c r="K13" s="23">
        <v>34.223252999999971</v>
      </c>
      <c r="L13" s="23">
        <v>79.671177999999912</v>
      </c>
      <c r="M13" s="23">
        <v>192.0143929999999</v>
      </c>
      <c r="N13" s="23">
        <v>21.437786999999986</v>
      </c>
      <c r="O13" s="23">
        <v>412.77189399999992</v>
      </c>
    </row>
    <row r="14" spans="1:15">
      <c r="B14" s="20" t="s">
        <v>390</v>
      </c>
      <c r="C14" s="23">
        <v>174.10060800000005</v>
      </c>
      <c r="D14" s="23">
        <v>327.29100100000011</v>
      </c>
      <c r="E14" s="23">
        <v>709.69107199999939</v>
      </c>
      <c r="F14" s="23">
        <v>3.608769000000001</v>
      </c>
      <c r="G14" s="23">
        <v>65.965791999999993</v>
      </c>
      <c r="H14" s="23">
        <v>205.2897239999993</v>
      </c>
      <c r="I14" s="23">
        <v>40.334561999999984</v>
      </c>
      <c r="J14" s="23">
        <v>1.0613000000000001E-2</v>
      </c>
      <c r="K14" s="23">
        <v>28.359613000000007</v>
      </c>
      <c r="L14" s="23">
        <v>161.92132600000011</v>
      </c>
      <c r="M14" s="23">
        <v>209.68562000000003</v>
      </c>
      <c r="N14" s="23">
        <v>30.306291000000002</v>
      </c>
      <c r="O14" s="23">
        <v>269.25272500000005</v>
      </c>
    </row>
    <row r="15" spans="1:15">
      <c r="B15" s="20" t="s">
        <v>391</v>
      </c>
      <c r="C15" s="23">
        <v>299.14557200000007</v>
      </c>
      <c r="D15" s="23">
        <v>255.08679499999971</v>
      </c>
      <c r="E15" s="23">
        <v>633.54428000000007</v>
      </c>
      <c r="F15" s="23">
        <v>5.6334039999999987</v>
      </c>
      <c r="G15" s="23">
        <v>41.717780999999889</v>
      </c>
      <c r="H15" s="23">
        <v>237.1249770000002</v>
      </c>
      <c r="I15" s="23">
        <v>46.211965999999968</v>
      </c>
      <c r="J15" s="23">
        <v>1.8029999999999997E-2</v>
      </c>
      <c r="K15" s="23">
        <v>30.34544600000001</v>
      </c>
      <c r="L15" s="23">
        <v>107.0683659999998</v>
      </c>
      <c r="M15" s="23">
        <v>349.45514299999996</v>
      </c>
      <c r="N15" s="23">
        <v>35.24404000000002</v>
      </c>
      <c r="O15" s="23">
        <v>313.48746600000004</v>
      </c>
    </row>
    <row r="16" spans="1:15">
      <c r="B16" s="20" t="s">
        <v>392</v>
      </c>
      <c r="C16" s="23">
        <v>238.03802300000001</v>
      </c>
      <c r="D16" s="23">
        <v>396.86740600000041</v>
      </c>
      <c r="E16" s="23">
        <v>693.96664699999963</v>
      </c>
      <c r="F16" s="23">
        <v>2.5870729999999997</v>
      </c>
      <c r="G16" s="23">
        <v>131.92584000000014</v>
      </c>
      <c r="H16" s="23">
        <v>206.51817699999967</v>
      </c>
      <c r="I16" s="23">
        <v>61.55710000000002</v>
      </c>
      <c r="J16" s="23">
        <v>4.7776949999999996</v>
      </c>
      <c r="K16" s="23">
        <v>30.172236000000012</v>
      </c>
      <c r="L16" s="23">
        <v>166.55025700000024</v>
      </c>
      <c r="M16" s="23">
        <v>213.35362099999981</v>
      </c>
      <c r="N16" s="23">
        <v>38.648391000000004</v>
      </c>
      <c r="O16" s="23">
        <v>260.576212</v>
      </c>
    </row>
    <row r="17" spans="1:15">
      <c r="B17" s="20" t="s">
        <v>393</v>
      </c>
      <c r="C17" s="23">
        <v>277.86135399999989</v>
      </c>
      <c r="D17" s="23">
        <v>297.31248399999981</v>
      </c>
      <c r="E17" s="23">
        <v>536.27766599999984</v>
      </c>
      <c r="F17" s="23">
        <v>1.6368239999999989</v>
      </c>
      <c r="G17" s="23">
        <v>52.223425000000034</v>
      </c>
      <c r="H17" s="23">
        <v>169.21126799999985</v>
      </c>
      <c r="I17" s="23">
        <v>38.720866000000051</v>
      </c>
      <c r="J17" s="23">
        <v>0.7670340000000001</v>
      </c>
      <c r="K17" s="23">
        <v>67.817274999999995</v>
      </c>
      <c r="L17" s="23">
        <v>164.8495479999998</v>
      </c>
      <c r="M17" s="23">
        <v>225.76662800000005</v>
      </c>
      <c r="N17" s="23">
        <v>32.614472000000021</v>
      </c>
      <c r="O17" s="23">
        <v>320.37013499999989</v>
      </c>
    </row>
    <row r="18" spans="1:15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</row>
    <row r="19" spans="1:15">
      <c r="A19" s="19">
        <v>2019</v>
      </c>
      <c r="B19" s="20" t="s">
        <v>382</v>
      </c>
      <c r="C19" s="23">
        <v>288.655056</v>
      </c>
      <c r="D19" s="23">
        <v>293.57627300000024</v>
      </c>
      <c r="E19" s="23">
        <v>955.88087900000005</v>
      </c>
      <c r="F19" s="23">
        <v>2.728942</v>
      </c>
      <c r="G19" s="23">
        <v>52.057744000000014</v>
      </c>
      <c r="H19" s="23">
        <v>283.74084499999987</v>
      </c>
      <c r="I19" s="23">
        <v>46.928603000000017</v>
      </c>
      <c r="J19" s="23">
        <v>1.2195000000000001E-2</v>
      </c>
      <c r="K19" s="23">
        <v>66.467638000000051</v>
      </c>
      <c r="L19" s="23">
        <v>133.13098500000029</v>
      </c>
      <c r="M19" s="23">
        <v>249.62086500000001</v>
      </c>
      <c r="N19" s="23">
        <v>39.808051999999961</v>
      </c>
      <c r="O19" s="23">
        <v>393.0132319999999</v>
      </c>
    </row>
    <row r="20" spans="1:15">
      <c r="B20" s="20" t="s">
        <v>383</v>
      </c>
      <c r="C20" s="23">
        <v>343.45461699999987</v>
      </c>
      <c r="D20" s="23">
        <v>304.2751880000003</v>
      </c>
      <c r="E20" s="23">
        <v>616.03038200000015</v>
      </c>
      <c r="F20" s="23">
        <v>3.6081989999999995</v>
      </c>
      <c r="G20" s="23">
        <v>71.33520800000008</v>
      </c>
      <c r="H20" s="23">
        <v>237.06581900000018</v>
      </c>
      <c r="I20" s="23">
        <v>42.972063000000027</v>
      </c>
      <c r="J20" s="23">
        <v>0.17560200000000001</v>
      </c>
      <c r="K20" s="23">
        <v>30.640423000000002</v>
      </c>
      <c r="L20" s="23">
        <v>138.93518300000022</v>
      </c>
      <c r="M20" s="23">
        <v>225.05477600000003</v>
      </c>
      <c r="N20" s="23">
        <v>31.368791000000016</v>
      </c>
      <c r="O20" s="23">
        <v>365.86539899999997</v>
      </c>
    </row>
    <row r="21" spans="1:15">
      <c r="B21" s="20" t="s">
        <v>384</v>
      </c>
      <c r="C21" s="23">
        <v>246.14602400000001</v>
      </c>
      <c r="D21" s="23">
        <v>251.65640299999995</v>
      </c>
      <c r="E21" s="23">
        <v>725.876892</v>
      </c>
      <c r="F21" s="23">
        <v>4.2019500000000001</v>
      </c>
      <c r="G21" s="23">
        <v>52.444592000000036</v>
      </c>
      <c r="H21" s="23">
        <v>226.21757499999993</v>
      </c>
      <c r="I21" s="23">
        <v>34.926594000000016</v>
      </c>
      <c r="J21" s="23">
        <v>9.0455000000000008E-2</v>
      </c>
      <c r="K21" s="23">
        <v>29.758782000000004</v>
      </c>
      <c r="L21" s="23">
        <v>144.27701799999994</v>
      </c>
      <c r="M21" s="23">
        <v>261.1428370000001</v>
      </c>
      <c r="N21" s="23">
        <v>42.144173000000031</v>
      </c>
      <c r="O21" s="23">
        <v>226.18648099999999</v>
      </c>
    </row>
    <row r="22" spans="1:15">
      <c r="B22" s="20" t="s">
        <v>385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</row>
    <row r="23" spans="1:15">
      <c r="B23" s="20" t="s">
        <v>386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>
      <c r="B24" s="20" t="s">
        <v>387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>
      <c r="B25" s="20" t="s">
        <v>388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>
      <c r="B26" s="20" t="s">
        <v>389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</row>
    <row r="27" spans="1:15">
      <c r="B27" s="20" t="s">
        <v>390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</row>
    <row r="28" spans="1:15">
      <c r="B28" s="20" t="s">
        <v>391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</row>
    <row r="29" spans="1:15">
      <c r="B29" s="20" t="s">
        <v>392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>
      <c r="B30" s="20" t="s">
        <v>393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</row>
    <row r="34" spans="1:15" ht="18" customHeight="1" thickBot="1">
      <c r="A34" s="205" t="s">
        <v>398</v>
      </c>
      <c r="B34" s="205"/>
      <c r="C34" s="205"/>
      <c r="D34" s="205"/>
      <c r="E34" s="205"/>
      <c r="F34" s="68"/>
      <c r="G34" s="68"/>
      <c r="H34" s="68"/>
      <c r="I34" s="68"/>
      <c r="J34" s="68"/>
      <c r="K34" s="68"/>
      <c r="L34" s="68"/>
      <c r="M34" s="68"/>
      <c r="N34" s="68"/>
      <c r="O34" s="68"/>
    </row>
    <row r="35" spans="1:15" ht="23.25" customHeight="1" thickBot="1">
      <c r="A35" s="199" t="s">
        <v>163</v>
      </c>
      <c r="B35" s="199" t="s">
        <v>164</v>
      </c>
      <c r="C35" s="115" t="s">
        <v>345</v>
      </c>
      <c r="D35" s="115" t="s">
        <v>435</v>
      </c>
      <c r="E35" s="126" t="s">
        <v>346</v>
      </c>
      <c r="F35" s="69"/>
      <c r="G35" s="69"/>
      <c r="H35" s="69"/>
      <c r="I35" s="69"/>
      <c r="J35" s="69"/>
      <c r="K35" s="69"/>
      <c r="L35" s="69"/>
      <c r="M35" s="69"/>
      <c r="N35" s="69"/>
      <c r="O35" s="14"/>
    </row>
    <row r="36" spans="1:15" ht="11.25" customHeight="1" thickBot="1">
      <c r="A36" s="200"/>
      <c r="B36" s="200"/>
      <c r="C36" s="202" t="s">
        <v>310</v>
      </c>
      <c r="D36" s="203"/>
      <c r="E36" s="203"/>
      <c r="F36" s="41"/>
      <c r="G36" s="41"/>
      <c r="H36" s="189" t="s">
        <v>193</v>
      </c>
      <c r="I36" s="189"/>
      <c r="J36" s="41"/>
      <c r="K36" s="41"/>
      <c r="L36" s="41"/>
      <c r="M36" s="41"/>
      <c r="N36" s="41"/>
      <c r="O36" s="14"/>
    </row>
    <row r="37" spans="1:15">
      <c r="A37" s="19">
        <v>2018</v>
      </c>
      <c r="B37" s="20" t="s">
        <v>382</v>
      </c>
      <c r="C37" s="23">
        <v>68.596819000000067</v>
      </c>
      <c r="D37" s="23">
        <v>146.13938099999996</v>
      </c>
      <c r="E37" s="23">
        <v>57.744228000000035</v>
      </c>
      <c r="F37" s="70"/>
      <c r="G37" s="70"/>
      <c r="H37" s="70"/>
      <c r="I37" s="70"/>
      <c r="J37" s="70"/>
      <c r="K37" s="70"/>
      <c r="L37" s="70"/>
      <c r="M37" s="70"/>
      <c r="N37" s="70"/>
      <c r="O37" s="14"/>
    </row>
    <row r="38" spans="1:15">
      <c r="B38" s="20" t="s">
        <v>383</v>
      </c>
      <c r="C38" s="23">
        <v>62.890393999999951</v>
      </c>
      <c r="D38" s="23">
        <v>50.412537999999977</v>
      </c>
      <c r="E38" s="23">
        <v>62.921288000000054</v>
      </c>
      <c r="F38" s="70"/>
      <c r="G38" s="70"/>
      <c r="H38" s="70"/>
      <c r="I38" s="70"/>
      <c r="J38" s="70"/>
      <c r="K38" s="70"/>
      <c r="L38" s="70"/>
      <c r="M38" s="70"/>
      <c r="N38" s="70"/>
      <c r="O38" s="14"/>
    </row>
    <row r="39" spans="1:15">
      <c r="B39" s="20" t="s">
        <v>384</v>
      </c>
      <c r="C39" s="23">
        <v>4.0181269999999998</v>
      </c>
      <c r="D39" s="23">
        <v>34.581563000000024</v>
      </c>
      <c r="E39" s="23">
        <v>77.904399999999967</v>
      </c>
      <c r="F39" s="70"/>
      <c r="G39" s="70"/>
      <c r="H39" s="70"/>
      <c r="I39" s="70"/>
      <c r="J39" s="70"/>
      <c r="K39" s="70"/>
      <c r="L39" s="70"/>
      <c r="M39" s="70"/>
      <c r="N39" s="70"/>
      <c r="O39" s="14"/>
    </row>
    <row r="40" spans="1:15" ht="9" customHeight="1">
      <c r="B40" s="20" t="s">
        <v>385</v>
      </c>
      <c r="C40" s="23">
        <v>108.55677</v>
      </c>
      <c r="D40" s="23">
        <v>93.721436999999924</v>
      </c>
      <c r="E40" s="23">
        <v>67.184747999999985</v>
      </c>
      <c r="F40" s="70"/>
      <c r="G40" s="70"/>
      <c r="H40" s="70"/>
      <c r="I40" s="70"/>
      <c r="J40" s="70"/>
      <c r="K40" s="70"/>
      <c r="L40" s="70"/>
      <c r="M40" s="70"/>
      <c r="N40" s="70"/>
      <c r="O40" s="14"/>
    </row>
    <row r="41" spans="1:15" s="25" customFormat="1" ht="9" customHeight="1">
      <c r="A41" s="19"/>
      <c r="B41" s="20" t="s">
        <v>386</v>
      </c>
      <c r="C41" s="23">
        <v>133.62437700000001</v>
      </c>
      <c r="D41" s="23">
        <v>168.29488999999992</v>
      </c>
      <c r="E41" s="23">
        <v>81.233758000000051</v>
      </c>
      <c r="F41" s="23"/>
      <c r="G41" s="23"/>
      <c r="H41" s="23"/>
      <c r="I41" s="23"/>
      <c r="J41" s="23"/>
      <c r="K41" s="23"/>
      <c r="L41" s="23"/>
      <c r="M41" s="23"/>
      <c r="N41" s="23"/>
      <c r="O41" s="20"/>
    </row>
    <row r="42" spans="1:15" ht="9" customHeight="1">
      <c r="B42" s="20" t="s">
        <v>387</v>
      </c>
      <c r="C42" s="23">
        <v>70.560807000000025</v>
      </c>
      <c r="D42" s="23">
        <v>131.88815900000006</v>
      </c>
      <c r="E42" s="23">
        <v>92.921450999999934</v>
      </c>
      <c r="F42" s="23"/>
      <c r="G42" s="23"/>
      <c r="H42" s="23"/>
      <c r="I42" s="23"/>
      <c r="J42" s="23"/>
      <c r="K42" s="23"/>
      <c r="L42" s="23"/>
      <c r="M42" s="23"/>
      <c r="N42" s="23"/>
    </row>
    <row r="43" spans="1:15" ht="9" customHeight="1">
      <c r="B43" s="20" t="s">
        <v>388</v>
      </c>
      <c r="C43" s="23">
        <v>71.41583799999998</v>
      </c>
      <c r="D43" s="23">
        <v>136.380698</v>
      </c>
      <c r="E43" s="23">
        <v>86.075279000000009</v>
      </c>
      <c r="F43" s="23"/>
      <c r="G43" s="23"/>
      <c r="H43" s="23"/>
      <c r="I43" s="23"/>
      <c r="J43" s="23"/>
      <c r="K43" s="23"/>
      <c r="L43" s="23"/>
      <c r="M43" s="23"/>
      <c r="N43" s="23"/>
    </row>
    <row r="44" spans="1:15" ht="9" customHeight="1">
      <c r="B44" s="20" t="s">
        <v>389</v>
      </c>
      <c r="C44" s="23">
        <v>190.73858899999996</v>
      </c>
      <c r="D44" s="23">
        <v>80.039459999999892</v>
      </c>
      <c r="E44" s="23">
        <v>52.584327000000044</v>
      </c>
      <c r="F44" s="23"/>
      <c r="G44" s="23"/>
      <c r="H44" s="23"/>
      <c r="I44" s="23"/>
      <c r="J44" s="23"/>
      <c r="K44" s="23"/>
      <c r="L44" s="23"/>
      <c r="M44" s="23"/>
      <c r="N44" s="23"/>
    </row>
    <row r="45" spans="1:15">
      <c r="B45" s="20" t="s">
        <v>390</v>
      </c>
      <c r="C45" s="23">
        <v>6.7127089999999985</v>
      </c>
      <c r="D45" s="23">
        <v>101.82887699999999</v>
      </c>
      <c r="E45" s="23">
        <v>60.562024000000022</v>
      </c>
      <c r="F45" s="23"/>
      <c r="G45" s="23"/>
      <c r="H45" s="23"/>
      <c r="I45" s="23"/>
      <c r="J45" s="23"/>
      <c r="K45" s="23"/>
      <c r="L45" s="23"/>
      <c r="M45" s="23"/>
      <c r="N45" s="23"/>
    </row>
    <row r="46" spans="1:15">
      <c r="B46" s="20" t="s">
        <v>391</v>
      </c>
      <c r="C46" s="23">
        <v>78.875367000000068</v>
      </c>
      <c r="D46" s="23">
        <v>182.7362720000001</v>
      </c>
      <c r="E46" s="23">
        <v>113.25624599999982</v>
      </c>
      <c r="F46" s="23"/>
      <c r="G46" s="23"/>
      <c r="H46" s="23"/>
      <c r="I46" s="23"/>
      <c r="J46" s="23"/>
      <c r="K46" s="23"/>
      <c r="L46" s="23"/>
      <c r="M46" s="23"/>
      <c r="N46" s="23"/>
    </row>
    <row r="47" spans="1:15">
      <c r="B47" s="20" t="s">
        <v>392</v>
      </c>
      <c r="C47" s="23">
        <v>78.185115999999965</v>
      </c>
      <c r="D47" s="23">
        <v>90.651726999999894</v>
      </c>
      <c r="E47" s="23">
        <v>73.790812999999929</v>
      </c>
      <c r="F47" s="23"/>
      <c r="G47" s="23"/>
      <c r="H47" s="23"/>
      <c r="I47" s="23"/>
      <c r="J47" s="23"/>
      <c r="K47" s="23"/>
      <c r="L47" s="23"/>
      <c r="M47" s="23"/>
      <c r="N47" s="23"/>
    </row>
    <row r="48" spans="1:15">
      <c r="B48" s="20" t="s">
        <v>393</v>
      </c>
      <c r="C48" s="23">
        <v>110.07888299999999</v>
      </c>
      <c r="D48" s="23">
        <v>77.825188000000068</v>
      </c>
      <c r="E48" s="23">
        <v>58.197943000000009</v>
      </c>
      <c r="F48" s="23"/>
      <c r="G48" s="23"/>
      <c r="H48" s="23"/>
      <c r="I48" s="23"/>
      <c r="J48" s="23"/>
      <c r="K48" s="23"/>
      <c r="L48" s="23"/>
      <c r="M48" s="23"/>
      <c r="N48" s="23"/>
    </row>
    <row r="49" spans="1:14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</row>
    <row r="50" spans="1:14">
      <c r="A50" s="19">
        <v>2019</v>
      </c>
      <c r="B50" s="20" t="s">
        <v>382</v>
      </c>
      <c r="C50" s="23">
        <v>59.977617999999971</v>
      </c>
      <c r="D50" s="23">
        <v>52.476098999999998</v>
      </c>
      <c r="E50" s="23">
        <v>93.631591999999969</v>
      </c>
      <c r="F50" s="23"/>
      <c r="G50" s="23"/>
      <c r="H50" s="23"/>
      <c r="I50" s="23"/>
      <c r="J50" s="23"/>
      <c r="K50" s="23"/>
      <c r="L50" s="23"/>
      <c r="M50" s="23"/>
      <c r="N50" s="23"/>
    </row>
    <row r="51" spans="1:14">
      <c r="B51" s="20" t="s">
        <v>383</v>
      </c>
      <c r="C51" s="23">
        <v>185.49139699999995</v>
      </c>
      <c r="D51" s="23">
        <v>78.283343000000002</v>
      </c>
      <c r="E51" s="23">
        <v>74.605499000000023</v>
      </c>
      <c r="F51" s="23"/>
      <c r="G51" s="23"/>
      <c r="H51" s="23"/>
      <c r="I51" s="23"/>
      <c r="J51" s="23"/>
      <c r="K51" s="23"/>
      <c r="L51" s="23"/>
      <c r="M51" s="23"/>
      <c r="N51" s="23"/>
    </row>
    <row r="52" spans="1:14">
      <c r="B52" s="20" t="s">
        <v>384</v>
      </c>
      <c r="C52" s="23">
        <v>2.9049100000000001</v>
      </c>
      <c r="D52" s="23">
        <v>105.70387000000002</v>
      </c>
      <c r="E52" s="23">
        <v>86.054727000000057</v>
      </c>
      <c r="F52" s="23"/>
      <c r="G52" s="23"/>
      <c r="H52" s="23"/>
      <c r="I52" s="23"/>
      <c r="J52" s="23"/>
      <c r="K52" s="23"/>
      <c r="L52" s="23"/>
      <c r="M52" s="23"/>
      <c r="N52" s="23"/>
    </row>
    <row r="53" spans="1:14">
      <c r="B53" s="20" t="s">
        <v>385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</row>
    <row r="54" spans="1:14">
      <c r="B54" s="20" t="s">
        <v>386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</row>
    <row r="55" spans="1:14">
      <c r="B55" s="20" t="s">
        <v>387</v>
      </c>
      <c r="C55" s="23"/>
      <c r="D55" s="23"/>
      <c r="E55" s="23"/>
    </row>
    <row r="56" spans="1:14">
      <c r="B56" s="20" t="s">
        <v>388</v>
      </c>
      <c r="C56" s="23"/>
      <c r="D56" s="23"/>
      <c r="E56" s="23"/>
    </row>
    <row r="57" spans="1:14">
      <c r="B57" s="20" t="s">
        <v>389</v>
      </c>
      <c r="C57" s="23"/>
      <c r="D57" s="23"/>
      <c r="E57" s="23"/>
    </row>
    <row r="58" spans="1:14">
      <c r="B58" s="20" t="s">
        <v>390</v>
      </c>
      <c r="C58" s="23"/>
      <c r="D58" s="23"/>
      <c r="E58" s="23"/>
    </row>
    <row r="59" spans="1:14">
      <c r="B59" s="20" t="s">
        <v>391</v>
      </c>
      <c r="C59" s="23"/>
      <c r="D59" s="23"/>
      <c r="E59" s="23"/>
    </row>
    <row r="60" spans="1:14">
      <c r="B60" s="20" t="s">
        <v>392</v>
      </c>
      <c r="C60" s="23"/>
      <c r="D60" s="23"/>
      <c r="E60" s="23"/>
    </row>
    <row r="61" spans="1:14">
      <c r="B61" s="20" t="s">
        <v>393</v>
      </c>
      <c r="C61" s="23"/>
      <c r="D61" s="23"/>
      <c r="E61" s="23"/>
    </row>
  </sheetData>
  <mergeCells count="10">
    <mergeCell ref="A2:O2"/>
    <mergeCell ref="A3:O3"/>
    <mergeCell ref="A4:A5"/>
    <mergeCell ref="B4:B5"/>
    <mergeCell ref="C5:O5"/>
    <mergeCell ref="H36:I36"/>
    <mergeCell ref="A34:E34"/>
    <mergeCell ref="A35:A36"/>
    <mergeCell ref="B35:B36"/>
    <mergeCell ref="C36:E36"/>
  </mergeCells>
  <phoneticPr fontId="1" type="noConversion"/>
  <hyperlinks>
    <hyperlink ref="H36:I36" location="Indice!A1" display="Voltar ao Indice"/>
  </hyperlinks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O61"/>
  <sheetViews>
    <sheetView showGridLines="0" topLeftCell="A2" zoomScale="90" zoomScaleNormal="90" workbookViewId="0">
      <selection activeCell="A2" sqref="A2:O2"/>
    </sheetView>
  </sheetViews>
  <sheetFormatPr defaultRowHeight="9"/>
  <cols>
    <col min="1" max="1" width="6.85546875" style="19" customWidth="1"/>
    <col min="2" max="2" width="9.85546875" style="20" bestFit="1" customWidth="1"/>
    <col min="3" max="15" width="9.7109375" style="20" customWidth="1"/>
    <col min="16" max="16384" width="9.140625" style="20"/>
  </cols>
  <sheetData>
    <row r="1" spans="1:15" hidden="1"/>
    <row r="2" spans="1:15" ht="21" customHeight="1">
      <c r="A2" s="201" t="s">
        <v>407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</row>
    <row r="3" spans="1:15" s="22" customFormat="1" ht="18" customHeight="1" thickBot="1">
      <c r="A3" s="205" t="s">
        <v>399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</row>
    <row r="4" spans="1:15" ht="23.25" customHeight="1" thickBot="1">
      <c r="A4" s="199" t="s">
        <v>163</v>
      </c>
      <c r="B4" s="199" t="s">
        <v>164</v>
      </c>
      <c r="C4" s="115" t="s">
        <v>333</v>
      </c>
      <c r="D4" s="115" t="s">
        <v>334</v>
      </c>
      <c r="E4" s="115" t="s">
        <v>335</v>
      </c>
      <c r="F4" s="115" t="s">
        <v>336</v>
      </c>
      <c r="G4" s="115" t="s">
        <v>337</v>
      </c>
      <c r="H4" s="115" t="s">
        <v>338</v>
      </c>
      <c r="I4" s="115" t="s">
        <v>434</v>
      </c>
      <c r="J4" s="115" t="s">
        <v>339</v>
      </c>
      <c r="K4" s="115" t="s">
        <v>340</v>
      </c>
      <c r="L4" s="115" t="s">
        <v>341</v>
      </c>
      <c r="M4" s="115" t="s">
        <v>342</v>
      </c>
      <c r="N4" s="115" t="s">
        <v>343</v>
      </c>
      <c r="O4" s="115" t="s">
        <v>344</v>
      </c>
    </row>
    <row r="5" spans="1:15" ht="11.25" customHeight="1" thickBot="1">
      <c r="A5" s="200"/>
      <c r="B5" s="200"/>
      <c r="C5" s="202" t="s">
        <v>310</v>
      </c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4"/>
    </row>
    <row r="6" spans="1:15">
      <c r="A6" s="19">
        <v>2018</v>
      </c>
      <c r="B6" s="20" t="s">
        <v>382</v>
      </c>
      <c r="C6" s="23">
        <v>328.63231399999961</v>
      </c>
      <c r="D6" s="23">
        <v>411.05193100000014</v>
      </c>
      <c r="E6" s="23">
        <v>204.43652299999991</v>
      </c>
      <c r="F6" s="23">
        <v>11.282007999999989</v>
      </c>
      <c r="G6" s="23">
        <v>107.62773700000002</v>
      </c>
      <c r="H6" s="23">
        <v>57.961676999999973</v>
      </c>
      <c r="I6" s="23">
        <v>12.219630999999987</v>
      </c>
      <c r="J6" s="23">
        <v>47.23918800000002</v>
      </c>
      <c r="K6" s="23">
        <v>58.847867999999998</v>
      </c>
      <c r="L6" s="23">
        <v>220.00145400000019</v>
      </c>
      <c r="M6" s="23">
        <v>119.14953199999999</v>
      </c>
      <c r="N6" s="23">
        <v>13.053071000000001</v>
      </c>
      <c r="O6" s="23">
        <v>176.65626699999964</v>
      </c>
    </row>
    <row r="7" spans="1:15">
      <c r="B7" s="20" t="s">
        <v>383</v>
      </c>
      <c r="C7" s="23">
        <v>309.53448500000002</v>
      </c>
      <c r="D7" s="23">
        <v>378.96048100000013</v>
      </c>
      <c r="E7" s="23">
        <v>172.27343999999997</v>
      </c>
      <c r="F7" s="23">
        <v>12.229501000000006</v>
      </c>
      <c r="G7" s="23">
        <v>78.320808000000127</v>
      </c>
      <c r="H7" s="23">
        <v>44.723699000000018</v>
      </c>
      <c r="I7" s="23">
        <v>9.1434169999999888</v>
      </c>
      <c r="J7" s="23">
        <v>41.793587999999978</v>
      </c>
      <c r="K7" s="23">
        <v>62.672912999999994</v>
      </c>
      <c r="L7" s="23">
        <v>221.05703599999998</v>
      </c>
      <c r="M7" s="23">
        <v>120.92056800000003</v>
      </c>
      <c r="N7" s="23">
        <v>11.728855000000003</v>
      </c>
      <c r="O7" s="23">
        <v>160.82916499999988</v>
      </c>
    </row>
    <row r="8" spans="1:15">
      <c r="B8" s="20" t="s">
        <v>384</v>
      </c>
      <c r="C8" s="23">
        <v>321.16407400000031</v>
      </c>
      <c r="D8" s="23">
        <v>390.86878999999965</v>
      </c>
      <c r="E8" s="23">
        <v>204.8452639999999</v>
      </c>
      <c r="F8" s="23">
        <v>12.263590000000002</v>
      </c>
      <c r="G8" s="23">
        <v>54.400537000000092</v>
      </c>
      <c r="H8" s="23">
        <v>51.565055999999956</v>
      </c>
      <c r="I8" s="23">
        <v>12.573466999999994</v>
      </c>
      <c r="J8" s="23">
        <v>43.71371199999998</v>
      </c>
      <c r="K8" s="23">
        <v>67.122493000000077</v>
      </c>
      <c r="L8" s="23">
        <v>240.44184899999959</v>
      </c>
      <c r="M8" s="23">
        <v>141.13428900000011</v>
      </c>
      <c r="N8" s="23">
        <v>12.723727999999992</v>
      </c>
      <c r="O8" s="23">
        <v>185.49522600000012</v>
      </c>
    </row>
    <row r="9" spans="1:15">
      <c r="B9" s="20" t="s">
        <v>385</v>
      </c>
      <c r="C9" s="23">
        <v>358.91775299999995</v>
      </c>
      <c r="D9" s="23">
        <v>415.37014199999959</v>
      </c>
      <c r="E9" s="23">
        <v>199.22926100000009</v>
      </c>
      <c r="F9" s="23">
        <v>11.330173000000009</v>
      </c>
      <c r="G9" s="23">
        <v>58.807698000000109</v>
      </c>
      <c r="H9" s="23">
        <v>50.177575000000047</v>
      </c>
      <c r="I9" s="23">
        <v>10.640930999999997</v>
      </c>
      <c r="J9" s="23">
        <v>53.039192999999969</v>
      </c>
      <c r="K9" s="23">
        <v>62.275029999999973</v>
      </c>
      <c r="L9" s="23">
        <v>238.32367399999953</v>
      </c>
      <c r="M9" s="23">
        <v>141.10282999999998</v>
      </c>
      <c r="N9" s="23">
        <v>11.369375999999987</v>
      </c>
      <c r="O9" s="23">
        <v>175.03702500000003</v>
      </c>
    </row>
    <row r="10" spans="1:15">
      <c r="B10" s="20" t="s">
        <v>386</v>
      </c>
      <c r="C10" s="23">
        <v>393.87994100000043</v>
      </c>
      <c r="D10" s="23">
        <v>444.61597499999999</v>
      </c>
      <c r="E10" s="23">
        <v>199.48227799999995</v>
      </c>
      <c r="F10" s="23">
        <v>13.364044999999994</v>
      </c>
      <c r="G10" s="23">
        <v>49.817687000000042</v>
      </c>
      <c r="H10" s="23">
        <v>54.588058999999987</v>
      </c>
      <c r="I10" s="23">
        <v>7.9333920000000004</v>
      </c>
      <c r="J10" s="23">
        <v>58.41397400000001</v>
      </c>
      <c r="K10" s="23">
        <v>68.143284000000023</v>
      </c>
      <c r="L10" s="23">
        <v>290.50987999999995</v>
      </c>
      <c r="M10" s="23">
        <v>138.10842499999995</v>
      </c>
      <c r="N10" s="23">
        <v>16.039035999999999</v>
      </c>
      <c r="O10" s="23">
        <v>193.54718200000039</v>
      </c>
    </row>
    <row r="11" spans="1:15">
      <c r="B11" s="20" t="s">
        <v>387</v>
      </c>
      <c r="C11" s="23">
        <v>372.43517400000002</v>
      </c>
      <c r="D11" s="23">
        <v>399.90694500000006</v>
      </c>
      <c r="E11" s="23">
        <v>189.42759800000005</v>
      </c>
      <c r="F11" s="23">
        <v>32.85872100000001</v>
      </c>
      <c r="G11" s="23">
        <v>46.058191000000043</v>
      </c>
      <c r="H11" s="23">
        <v>53.90113000000003</v>
      </c>
      <c r="I11" s="23">
        <v>7.8516160000000026</v>
      </c>
      <c r="J11" s="23">
        <v>55.336105999999987</v>
      </c>
      <c r="K11" s="23">
        <v>76.625299000000041</v>
      </c>
      <c r="L11" s="23">
        <v>261.41773100000017</v>
      </c>
      <c r="M11" s="23">
        <v>176.20302000000004</v>
      </c>
      <c r="N11" s="23">
        <v>10.619041000000005</v>
      </c>
      <c r="O11" s="23">
        <v>193.85944800000007</v>
      </c>
    </row>
    <row r="12" spans="1:15">
      <c r="B12" s="20" t="s">
        <v>388</v>
      </c>
      <c r="C12" s="23">
        <v>336.73257200000006</v>
      </c>
      <c r="D12" s="23">
        <v>452.1128239999997</v>
      </c>
      <c r="E12" s="23">
        <v>233.09044000000011</v>
      </c>
      <c r="F12" s="23">
        <v>31.464747000000006</v>
      </c>
      <c r="G12" s="23">
        <v>60.79745299999994</v>
      </c>
      <c r="H12" s="23">
        <v>75.754011000000034</v>
      </c>
      <c r="I12" s="23">
        <v>8.8705950000000087</v>
      </c>
      <c r="J12" s="23">
        <v>67.134171000000023</v>
      </c>
      <c r="K12" s="23">
        <v>71.904210999999947</v>
      </c>
      <c r="L12" s="23">
        <v>296.11026299999975</v>
      </c>
      <c r="M12" s="23">
        <v>159.66655099999988</v>
      </c>
      <c r="N12" s="23">
        <v>14.611629000000001</v>
      </c>
      <c r="O12" s="23">
        <v>192.62628299999997</v>
      </c>
    </row>
    <row r="13" spans="1:15">
      <c r="B13" s="20" t="s">
        <v>389</v>
      </c>
      <c r="C13" s="23">
        <v>317.17292400000002</v>
      </c>
      <c r="D13" s="23">
        <v>468.36513099999922</v>
      </c>
      <c r="E13" s="23">
        <v>197.352655</v>
      </c>
      <c r="F13" s="23">
        <v>22.068251</v>
      </c>
      <c r="G13" s="23">
        <v>66.254146999999932</v>
      </c>
      <c r="H13" s="23">
        <v>62.800195999999978</v>
      </c>
      <c r="I13" s="23">
        <v>8.9648830000000128</v>
      </c>
      <c r="J13" s="23">
        <v>69.563693999999998</v>
      </c>
      <c r="K13" s="23">
        <v>50.562124999999959</v>
      </c>
      <c r="L13" s="23">
        <v>289.28808799999928</v>
      </c>
      <c r="M13" s="23">
        <v>123.42509399999996</v>
      </c>
      <c r="N13" s="23">
        <v>9.2137060000000162</v>
      </c>
      <c r="O13" s="23">
        <v>185.66715599999986</v>
      </c>
    </row>
    <row r="14" spans="1:15">
      <c r="B14" s="20" t="s">
        <v>390</v>
      </c>
      <c r="C14" s="23">
        <v>288.82171599999981</v>
      </c>
      <c r="D14" s="23">
        <v>365.57386599999995</v>
      </c>
      <c r="E14" s="23">
        <v>186.18909599999995</v>
      </c>
      <c r="F14" s="23">
        <v>14.301400000000003</v>
      </c>
      <c r="G14" s="23">
        <v>67.732942999999935</v>
      </c>
      <c r="H14" s="23">
        <v>61.000360999999998</v>
      </c>
      <c r="I14" s="23">
        <v>7.9573839999999985</v>
      </c>
      <c r="J14" s="23">
        <v>66.904343999999995</v>
      </c>
      <c r="K14" s="23">
        <v>56.33473300000005</v>
      </c>
      <c r="L14" s="23">
        <v>202.80596999999997</v>
      </c>
      <c r="M14" s="23">
        <v>122.46955100000002</v>
      </c>
      <c r="N14" s="23">
        <v>7.4482299999999935</v>
      </c>
      <c r="O14" s="23">
        <v>167.19020099999977</v>
      </c>
    </row>
    <row r="15" spans="1:15">
      <c r="B15" s="20" t="s">
        <v>391</v>
      </c>
      <c r="C15" s="23">
        <v>372.06396700000033</v>
      </c>
      <c r="D15" s="23">
        <v>375.98511299999984</v>
      </c>
      <c r="E15" s="23">
        <v>231.08691400000006</v>
      </c>
      <c r="F15" s="23">
        <v>13.354826000000005</v>
      </c>
      <c r="G15" s="23">
        <v>74.207746000000014</v>
      </c>
      <c r="H15" s="23">
        <v>58.441212000000036</v>
      </c>
      <c r="I15" s="23">
        <v>12.966201999999996</v>
      </c>
      <c r="J15" s="23">
        <v>67.787127000000012</v>
      </c>
      <c r="K15" s="23">
        <v>67.186900000000023</v>
      </c>
      <c r="L15" s="23">
        <v>189.44130299999992</v>
      </c>
      <c r="M15" s="23">
        <v>139.71888300000003</v>
      </c>
      <c r="N15" s="23">
        <v>14.075586000000001</v>
      </c>
      <c r="O15" s="23">
        <v>219.32813200000044</v>
      </c>
    </row>
    <row r="16" spans="1:15">
      <c r="B16" s="20" t="s">
        <v>392</v>
      </c>
      <c r="C16" s="23">
        <v>323.00271500000031</v>
      </c>
      <c r="D16" s="23">
        <v>396.9001100000001</v>
      </c>
      <c r="E16" s="23">
        <v>196.81491700000004</v>
      </c>
      <c r="F16" s="23">
        <v>12.80425299999999</v>
      </c>
      <c r="G16" s="23">
        <v>68.427188000000015</v>
      </c>
      <c r="H16" s="23">
        <v>44.495080000000037</v>
      </c>
      <c r="I16" s="23">
        <v>10.331000000000007</v>
      </c>
      <c r="J16" s="23">
        <v>63.653549999999967</v>
      </c>
      <c r="K16" s="23">
        <v>67.188976999999994</v>
      </c>
      <c r="L16" s="23">
        <v>219.93382000000003</v>
      </c>
      <c r="M16" s="23">
        <v>145.20561600000002</v>
      </c>
      <c r="N16" s="23">
        <v>13.555137</v>
      </c>
      <c r="O16" s="23">
        <v>196.41984100000028</v>
      </c>
    </row>
    <row r="17" spans="1:15">
      <c r="B17" s="20" t="s">
        <v>393</v>
      </c>
      <c r="C17" s="23">
        <v>296.64753400000006</v>
      </c>
      <c r="D17" s="23">
        <v>396.26219900000001</v>
      </c>
      <c r="E17" s="23">
        <v>193.49985100000006</v>
      </c>
      <c r="F17" s="23">
        <v>17.037953000000002</v>
      </c>
      <c r="G17" s="23">
        <v>77.16469800000003</v>
      </c>
      <c r="H17" s="23">
        <v>42.373688999999978</v>
      </c>
      <c r="I17" s="23">
        <v>9.4841689999999996</v>
      </c>
      <c r="J17" s="23">
        <v>52.919809000000015</v>
      </c>
      <c r="K17" s="23">
        <v>50.633693999999998</v>
      </c>
      <c r="L17" s="23">
        <v>208.34159599999995</v>
      </c>
      <c r="M17" s="23">
        <v>117.40417499999998</v>
      </c>
      <c r="N17" s="23">
        <v>13.658411000000012</v>
      </c>
      <c r="O17" s="23">
        <v>179.91774200000006</v>
      </c>
    </row>
    <row r="18" spans="1:15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</row>
    <row r="19" spans="1:15">
      <c r="A19" s="19">
        <v>2019</v>
      </c>
      <c r="B19" s="20" t="s">
        <v>382</v>
      </c>
      <c r="C19" s="23">
        <v>288.97631499999989</v>
      </c>
      <c r="D19" s="23">
        <v>362.55977299999984</v>
      </c>
      <c r="E19" s="23">
        <v>177.53930199999999</v>
      </c>
      <c r="F19" s="23">
        <v>13.763397000000014</v>
      </c>
      <c r="G19" s="23">
        <v>64.114970000000014</v>
      </c>
      <c r="H19" s="23">
        <v>42.004906999999996</v>
      </c>
      <c r="I19" s="23">
        <v>9.3293539999999897</v>
      </c>
      <c r="J19" s="23">
        <v>54.117460999999963</v>
      </c>
      <c r="K19" s="23">
        <v>81.303636000000026</v>
      </c>
      <c r="L19" s="23">
        <v>213.61226799999977</v>
      </c>
      <c r="M19" s="23">
        <v>152.33876900000007</v>
      </c>
      <c r="N19" s="23">
        <v>12.854295000000004</v>
      </c>
      <c r="O19" s="23">
        <v>147.51361400000002</v>
      </c>
    </row>
    <row r="20" spans="1:15">
      <c r="B20" s="20" t="s">
        <v>383</v>
      </c>
      <c r="C20" s="23">
        <v>292.82550000000003</v>
      </c>
      <c r="D20" s="23">
        <v>397.50464900000003</v>
      </c>
      <c r="E20" s="23">
        <v>184.676286</v>
      </c>
      <c r="F20" s="23">
        <v>13.517037999999994</v>
      </c>
      <c r="G20" s="23">
        <v>70.164714999999944</v>
      </c>
      <c r="H20" s="23">
        <v>46.42485600000002</v>
      </c>
      <c r="I20" s="23">
        <v>8.9534999999999982</v>
      </c>
      <c r="J20" s="23">
        <v>44.897025000000006</v>
      </c>
      <c r="K20" s="23">
        <v>73.453108</v>
      </c>
      <c r="L20" s="23">
        <v>235.52198899999999</v>
      </c>
      <c r="M20" s="23">
        <v>154.46528699999996</v>
      </c>
      <c r="N20" s="23">
        <v>13.696564000000008</v>
      </c>
      <c r="O20" s="23">
        <v>159.10340800000006</v>
      </c>
    </row>
    <row r="21" spans="1:15">
      <c r="B21" s="20" t="s">
        <v>384</v>
      </c>
      <c r="C21" s="23">
        <v>283.83252900000014</v>
      </c>
      <c r="D21" s="23">
        <v>409.25042900000074</v>
      </c>
      <c r="E21" s="23">
        <v>220.32829699999991</v>
      </c>
      <c r="F21" s="23">
        <v>10.567188000000005</v>
      </c>
      <c r="G21" s="23">
        <v>61.383093999999929</v>
      </c>
      <c r="H21" s="23">
        <v>58.902813999999971</v>
      </c>
      <c r="I21" s="23">
        <v>8.8450980000000001</v>
      </c>
      <c r="J21" s="23">
        <v>53.447964000000006</v>
      </c>
      <c r="K21" s="23">
        <v>71.923361999999969</v>
      </c>
      <c r="L21" s="23">
        <v>259.93207700000073</v>
      </c>
      <c r="M21" s="23">
        <v>151.27083799999997</v>
      </c>
      <c r="N21" s="23">
        <v>12.200836999999995</v>
      </c>
      <c r="O21" s="23">
        <v>149.11260000000013</v>
      </c>
    </row>
    <row r="22" spans="1:15">
      <c r="B22" s="20" t="s">
        <v>385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</row>
    <row r="23" spans="1:15">
      <c r="B23" s="20" t="s">
        <v>386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>
      <c r="B24" s="20" t="s">
        <v>387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>
      <c r="B25" s="20" t="s">
        <v>388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>
      <c r="B26" s="20" t="s">
        <v>389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</row>
    <row r="27" spans="1:15">
      <c r="B27" s="20" t="s">
        <v>390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</row>
    <row r="28" spans="1:15">
      <c r="B28" s="20" t="s">
        <v>391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</row>
    <row r="29" spans="1:15">
      <c r="B29" s="20" t="s">
        <v>392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>
      <c r="B30" s="20" t="s">
        <v>393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4" spans="1:15" ht="18" customHeight="1" thickBot="1">
      <c r="A34" s="205" t="s">
        <v>399</v>
      </c>
      <c r="B34" s="205"/>
      <c r="C34" s="205"/>
      <c r="D34" s="205"/>
      <c r="E34" s="205"/>
      <c r="F34" s="68"/>
      <c r="G34" s="68"/>
      <c r="H34" s="68"/>
      <c r="I34" s="68"/>
      <c r="J34" s="68"/>
      <c r="K34" s="68"/>
      <c r="L34" s="68"/>
      <c r="M34" s="68"/>
      <c r="N34" s="68"/>
      <c r="O34" s="39"/>
    </row>
    <row r="35" spans="1:15" ht="23.25" customHeight="1" thickBot="1">
      <c r="A35" s="199" t="s">
        <v>163</v>
      </c>
      <c r="B35" s="199" t="s">
        <v>164</v>
      </c>
      <c r="C35" s="115" t="s">
        <v>345</v>
      </c>
      <c r="D35" s="115" t="s">
        <v>435</v>
      </c>
      <c r="E35" s="126" t="s">
        <v>346</v>
      </c>
      <c r="F35" s="69"/>
      <c r="G35" s="69"/>
      <c r="H35" s="69"/>
      <c r="I35" s="69"/>
      <c r="J35" s="69"/>
      <c r="K35" s="69"/>
      <c r="L35" s="69"/>
      <c r="M35" s="69"/>
      <c r="N35" s="69"/>
    </row>
    <row r="36" spans="1:15" ht="11.25" customHeight="1" thickBot="1">
      <c r="A36" s="200"/>
      <c r="B36" s="200"/>
      <c r="C36" s="202" t="s">
        <v>310</v>
      </c>
      <c r="D36" s="203"/>
      <c r="E36" s="203"/>
      <c r="F36" s="41"/>
      <c r="G36" s="41"/>
      <c r="H36" s="189" t="s">
        <v>193</v>
      </c>
      <c r="I36" s="189"/>
      <c r="J36" s="41"/>
      <c r="K36" s="41"/>
      <c r="L36" s="41"/>
      <c r="M36" s="41"/>
      <c r="N36" s="41"/>
      <c r="O36" s="71"/>
    </row>
    <row r="37" spans="1:15">
      <c r="A37" s="19">
        <v>2018</v>
      </c>
      <c r="B37" s="20" t="s">
        <v>382</v>
      </c>
      <c r="C37" s="23">
        <v>159.1351369999997</v>
      </c>
      <c r="D37" s="23">
        <v>16.130973999999998</v>
      </c>
      <c r="E37" s="23">
        <v>28.306757999999999</v>
      </c>
      <c r="F37" s="70"/>
      <c r="G37" s="70"/>
      <c r="H37" s="70"/>
      <c r="I37" s="70"/>
      <c r="J37" s="70"/>
      <c r="K37" s="70"/>
      <c r="L37" s="70"/>
      <c r="M37" s="70"/>
      <c r="N37" s="70"/>
    </row>
    <row r="38" spans="1:15">
      <c r="B38" s="20" t="s">
        <v>383</v>
      </c>
      <c r="C38" s="23">
        <v>152.80992599999985</v>
      </c>
      <c r="D38" s="23">
        <v>15.062991999999994</v>
      </c>
      <c r="E38" s="23">
        <v>27.935284000000028</v>
      </c>
      <c r="F38" s="23"/>
      <c r="G38" s="23"/>
      <c r="H38" s="23"/>
      <c r="I38" s="23"/>
      <c r="J38" s="23"/>
      <c r="K38" s="23"/>
      <c r="L38" s="23"/>
      <c r="M38" s="23"/>
      <c r="N38" s="23"/>
    </row>
    <row r="39" spans="1:15">
      <c r="B39" s="20" t="s">
        <v>384</v>
      </c>
      <c r="C39" s="23">
        <v>174.15697400000016</v>
      </c>
      <c r="D39" s="23">
        <v>15.665158999999999</v>
      </c>
      <c r="E39" s="23">
        <v>29.194094000000025</v>
      </c>
      <c r="F39" s="23"/>
      <c r="G39" s="23"/>
      <c r="H39" s="23"/>
      <c r="I39" s="23"/>
      <c r="J39" s="23"/>
      <c r="K39" s="23"/>
      <c r="L39" s="23"/>
      <c r="M39" s="23"/>
      <c r="N39" s="23"/>
    </row>
    <row r="40" spans="1:15" ht="9" customHeight="1">
      <c r="B40" s="20" t="s">
        <v>385</v>
      </c>
      <c r="C40" s="23">
        <v>167.72998299999995</v>
      </c>
      <c r="D40" s="23">
        <v>19.115748999999976</v>
      </c>
      <c r="E40" s="23">
        <v>32.888592000000003</v>
      </c>
      <c r="F40" s="23"/>
      <c r="G40" s="23"/>
      <c r="H40" s="23"/>
      <c r="I40" s="23"/>
      <c r="J40" s="23"/>
      <c r="K40" s="23"/>
      <c r="L40" s="23"/>
      <c r="M40" s="23"/>
      <c r="N40" s="23"/>
    </row>
    <row r="41" spans="1:15" s="25" customFormat="1" ht="9" customHeight="1">
      <c r="A41" s="19"/>
      <c r="B41" s="20" t="s">
        <v>386</v>
      </c>
      <c r="C41" s="23">
        <v>185.8891840000004</v>
      </c>
      <c r="D41" s="23">
        <v>17.130428999999992</v>
      </c>
      <c r="E41" s="23">
        <v>44.811722999999986</v>
      </c>
      <c r="F41" s="23"/>
      <c r="G41" s="23"/>
      <c r="H41" s="23"/>
      <c r="I41" s="23"/>
      <c r="J41" s="23"/>
      <c r="K41" s="23"/>
      <c r="L41" s="23"/>
      <c r="M41" s="23"/>
      <c r="N41" s="23"/>
      <c r="O41" s="20"/>
    </row>
    <row r="42" spans="1:15" ht="9" customHeight="1">
      <c r="B42" s="20" t="s">
        <v>387</v>
      </c>
      <c r="C42" s="23">
        <v>181.39124200000003</v>
      </c>
      <c r="D42" s="23">
        <v>17.424250999999991</v>
      </c>
      <c r="E42" s="23">
        <v>39.258643999999975</v>
      </c>
      <c r="F42" s="23"/>
      <c r="G42" s="23"/>
      <c r="H42" s="23"/>
      <c r="I42" s="23"/>
      <c r="J42" s="23"/>
      <c r="K42" s="23"/>
      <c r="L42" s="23"/>
      <c r="M42" s="23"/>
      <c r="N42" s="23"/>
    </row>
    <row r="43" spans="1:15" ht="9" customHeight="1">
      <c r="B43" s="20" t="s">
        <v>388</v>
      </c>
      <c r="C43" s="23">
        <v>184.10316899999995</v>
      </c>
      <c r="D43" s="23">
        <v>25.09089999999998</v>
      </c>
      <c r="E43" s="23">
        <v>44.301135999999971</v>
      </c>
      <c r="F43" s="23"/>
      <c r="G43" s="23"/>
      <c r="H43" s="23"/>
      <c r="I43" s="23"/>
      <c r="J43" s="23"/>
      <c r="K43" s="23"/>
      <c r="L43" s="23"/>
      <c r="M43" s="23"/>
      <c r="N43" s="23"/>
    </row>
    <row r="44" spans="1:15" ht="9" customHeight="1">
      <c r="B44" s="20" t="s">
        <v>389</v>
      </c>
      <c r="C44" s="23">
        <v>184.18662799999987</v>
      </c>
      <c r="D44" s="23">
        <v>13.768548999999993</v>
      </c>
      <c r="E44" s="23">
        <v>28.178167999999996</v>
      </c>
      <c r="F44" s="23"/>
      <c r="G44" s="23"/>
      <c r="H44" s="23"/>
      <c r="I44" s="23"/>
      <c r="J44" s="23"/>
      <c r="K44" s="23"/>
      <c r="L44" s="23"/>
      <c r="M44" s="23"/>
      <c r="N44" s="23"/>
    </row>
    <row r="45" spans="1:15">
      <c r="B45" s="20" t="s">
        <v>390</v>
      </c>
      <c r="C45" s="23">
        <v>163.52600399999974</v>
      </c>
      <c r="D45" s="23">
        <v>12.726985999999995</v>
      </c>
      <c r="E45" s="23">
        <v>45.145931999999995</v>
      </c>
      <c r="F45" s="23"/>
      <c r="G45" s="23"/>
      <c r="H45" s="23"/>
      <c r="I45" s="23"/>
      <c r="J45" s="23"/>
      <c r="K45" s="23"/>
      <c r="L45" s="23"/>
      <c r="M45" s="23"/>
      <c r="N45" s="23"/>
    </row>
    <row r="46" spans="1:15">
      <c r="B46" s="20" t="s">
        <v>391</v>
      </c>
      <c r="C46" s="23">
        <v>220.9247340000004</v>
      </c>
      <c r="D46" s="23">
        <v>15.462095000000009</v>
      </c>
      <c r="E46" s="23">
        <v>45.265281000000016</v>
      </c>
      <c r="F46" s="23"/>
      <c r="G46" s="23"/>
      <c r="H46" s="23"/>
      <c r="I46" s="23"/>
      <c r="J46" s="23"/>
      <c r="K46" s="23"/>
      <c r="L46" s="23"/>
      <c r="M46" s="23"/>
      <c r="N46" s="23"/>
    </row>
    <row r="47" spans="1:15">
      <c r="B47" s="20" t="s">
        <v>392</v>
      </c>
      <c r="C47" s="23">
        <v>184.71072300000023</v>
      </c>
      <c r="D47" s="23">
        <v>20.754503</v>
      </c>
      <c r="E47" s="23">
        <v>40.652072000000032</v>
      </c>
      <c r="F47" s="23"/>
      <c r="G47" s="23"/>
      <c r="H47" s="23"/>
      <c r="I47" s="23"/>
      <c r="J47" s="23"/>
      <c r="K47" s="23"/>
      <c r="L47" s="23"/>
      <c r="M47" s="23"/>
      <c r="N47" s="23"/>
    </row>
    <row r="48" spans="1:15">
      <c r="B48" s="20" t="s">
        <v>393</v>
      </c>
      <c r="C48" s="23">
        <v>151.17275200000012</v>
      </c>
      <c r="D48" s="23">
        <v>13.331217999999993</v>
      </c>
      <c r="E48" s="23">
        <v>35.670971999999992</v>
      </c>
      <c r="F48" s="23"/>
      <c r="G48" s="23"/>
      <c r="H48" s="23"/>
      <c r="I48" s="23"/>
      <c r="J48" s="23"/>
      <c r="K48" s="23"/>
      <c r="L48" s="23"/>
      <c r="M48" s="23"/>
      <c r="N48" s="23"/>
    </row>
    <row r="49" spans="1:14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</row>
    <row r="50" spans="1:14">
      <c r="A50" s="19">
        <v>2019</v>
      </c>
      <c r="B50" s="20" t="s">
        <v>382</v>
      </c>
      <c r="C50" s="23">
        <v>144.22804099999999</v>
      </c>
      <c r="D50" s="23">
        <v>13.978740999999998</v>
      </c>
      <c r="E50" s="23">
        <v>40.780483000000018</v>
      </c>
      <c r="F50" s="23"/>
      <c r="G50" s="23"/>
      <c r="H50" s="23"/>
      <c r="I50" s="23"/>
      <c r="J50" s="23"/>
      <c r="K50" s="23"/>
      <c r="L50" s="23"/>
      <c r="M50" s="23"/>
      <c r="N50" s="23"/>
    </row>
    <row r="51" spans="1:14">
      <c r="B51" s="20" t="s">
        <v>383</v>
      </c>
      <c r="C51" s="23">
        <v>149.06395000000003</v>
      </c>
      <c r="D51" s="23">
        <v>14.585610999999991</v>
      </c>
      <c r="E51" s="23">
        <v>46.898479000000009</v>
      </c>
      <c r="F51" s="23"/>
      <c r="G51" s="23"/>
      <c r="H51" s="23"/>
      <c r="I51" s="23"/>
      <c r="J51" s="23"/>
      <c r="K51" s="23"/>
      <c r="L51" s="23"/>
      <c r="M51" s="23"/>
      <c r="N51" s="23"/>
    </row>
    <row r="52" spans="1:14">
      <c r="B52" s="20" t="s">
        <v>384</v>
      </c>
      <c r="C52" s="23">
        <v>132.32889400000013</v>
      </c>
      <c r="D52" s="23">
        <v>15.184333000000015</v>
      </c>
      <c r="E52" s="23">
        <v>47.980593999999996</v>
      </c>
      <c r="F52" s="23"/>
      <c r="G52" s="23"/>
      <c r="H52" s="23"/>
      <c r="I52" s="23"/>
      <c r="J52" s="23"/>
      <c r="K52" s="23"/>
      <c r="L52" s="23"/>
      <c r="M52" s="23"/>
      <c r="N52" s="23"/>
    </row>
    <row r="53" spans="1:14">
      <c r="B53" s="20" t="s">
        <v>385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</row>
    <row r="54" spans="1:14">
      <c r="B54" s="20" t="s">
        <v>386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</row>
    <row r="55" spans="1:14">
      <c r="B55" s="20" t="s">
        <v>387</v>
      </c>
      <c r="C55" s="23"/>
      <c r="D55" s="23"/>
      <c r="E55" s="23"/>
    </row>
    <row r="56" spans="1:14">
      <c r="B56" s="20" t="s">
        <v>388</v>
      </c>
      <c r="C56" s="23"/>
      <c r="D56" s="23"/>
      <c r="E56" s="23"/>
    </row>
    <row r="57" spans="1:14">
      <c r="B57" s="20" t="s">
        <v>389</v>
      </c>
      <c r="C57" s="23"/>
      <c r="D57" s="23"/>
      <c r="E57" s="23"/>
    </row>
    <row r="58" spans="1:14">
      <c r="B58" s="20" t="s">
        <v>390</v>
      </c>
      <c r="C58" s="23"/>
      <c r="D58" s="23"/>
      <c r="E58" s="23"/>
    </row>
    <row r="59" spans="1:14">
      <c r="B59" s="20" t="s">
        <v>391</v>
      </c>
      <c r="C59" s="23"/>
      <c r="D59" s="23"/>
      <c r="E59" s="23"/>
    </row>
    <row r="60" spans="1:14">
      <c r="B60" s="20" t="s">
        <v>392</v>
      </c>
      <c r="C60" s="23"/>
      <c r="D60" s="23"/>
      <c r="E60" s="23"/>
    </row>
    <row r="61" spans="1:14">
      <c r="B61" s="20" t="s">
        <v>393</v>
      </c>
      <c r="C61" s="23"/>
      <c r="D61" s="23"/>
      <c r="E61" s="23"/>
    </row>
  </sheetData>
  <mergeCells count="10">
    <mergeCell ref="A2:O2"/>
    <mergeCell ref="A3:O3"/>
    <mergeCell ref="A4:A5"/>
    <mergeCell ref="B4:B5"/>
    <mergeCell ref="C5:O5"/>
    <mergeCell ref="H36:I36"/>
    <mergeCell ref="A34:E34"/>
    <mergeCell ref="A35:A36"/>
    <mergeCell ref="B35:B36"/>
    <mergeCell ref="C36:E36"/>
  </mergeCells>
  <phoneticPr fontId="1" type="noConversion"/>
  <hyperlinks>
    <hyperlink ref="H36:I36" location="Indice!A1" display="Voltar ao Indice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O50"/>
  <sheetViews>
    <sheetView showGridLines="0" zoomScale="90" zoomScaleNormal="90" workbookViewId="0"/>
  </sheetViews>
  <sheetFormatPr defaultRowHeight="12.75"/>
  <cols>
    <col min="1" max="1" width="1.28515625" style="11" customWidth="1"/>
    <col min="2" max="2" width="4" style="11" customWidth="1"/>
    <col min="3" max="3" width="3.140625" style="11" customWidth="1"/>
    <col min="4" max="4" width="3.5703125" style="11" customWidth="1"/>
    <col min="5" max="5" width="35.140625" style="11" customWidth="1"/>
    <col min="6" max="6" width="0.5703125" style="11" customWidth="1"/>
    <col min="7" max="7" width="16.7109375" style="11" bestFit="1" customWidth="1"/>
    <col min="8" max="8" width="0.5703125" style="11" customWidth="1"/>
    <col min="9" max="9" width="16.7109375" style="11" bestFit="1" customWidth="1"/>
    <col min="10" max="10" width="0.5703125" style="11" customWidth="1"/>
    <col min="11" max="11" width="10.7109375" style="11" customWidth="1"/>
    <col min="12" max="16384" width="9.140625" style="11"/>
  </cols>
  <sheetData>
    <row r="1" spans="1:15" ht="12" customHeight="1">
      <c r="A1" s="12"/>
      <c r="B1" s="190" t="str">
        <f xml:space="preserve"> "RESULTADOS GLOBAIS"</f>
        <v>RESULTADOS GLOBAIS</v>
      </c>
      <c r="C1" s="190"/>
      <c r="D1" s="190"/>
      <c r="E1" s="190"/>
      <c r="F1" s="190"/>
      <c r="G1" s="190"/>
      <c r="H1" s="190"/>
      <c r="I1" s="190"/>
      <c r="J1" s="190"/>
      <c r="K1" s="190"/>
    </row>
    <row r="2" spans="1:15" ht="3" customHeight="1">
      <c r="A2" s="12"/>
      <c r="B2" s="95"/>
      <c r="C2" s="95"/>
      <c r="D2" s="95"/>
      <c r="E2" s="95"/>
      <c r="F2" s="95"/>
      <c r="G2" s="95"/>
      <c r="H2" s="95"/>
      <c r="I2" s="95"/>
      <c r="J2" s="95"/>
      <c r="K2" s="95"/>
    </row>
    <row r="3" spans="1:15" ht="3" customHeight="1">
      <c r="A3" s="93"/>
      <c r="B3" s="96"/>
      <c r="C3" s="96"/>
      <c r="D3" s="96"/>
      <c r="E3" s="96"/>
      <c r="F3" s="96"/>
      <c r="G3" s="96"/>
      <c r="H3" s="96"/>
      <c r="I3" s="96"/>
      <c r="J3" s="96"/>
      <c r="K3" s="96"/>
    </row>
    <row r="4" spans="1:15" ht="24" customHeight="1">
      <c r="A4" s="12"/>
      <c r="B4" s="187" t="s">
        <v>312</v>
      </c>
      <c r="C4" s="187"/>
      <c r="D4" s="187"/>
      <c r="E4" s="187"/>
      <c r="F4" s="97"/>
      <c r="G4" s="188" t="s">
        <v>313</v>
      </c>
      <c r="H4" s="188"/>
      <c r="I4" s="188"/>
      <c r="J4" s="98"/>
      <c r="K4" s="99" t="s">
        <v>314</v>
      </c>
    </row>
    <row r="5" spans="1:15" ht="3" customHeight="1">
      <c r="A5" s="12"/>
      <c r="B5" s="187"/>
      <c r="C5" s="187"/>
      <c r="D5" s="187"/>
      <c r="E5" s="187"/>
      <c r="F5" s="97"/>
      <c r="G5" s="98"/>
      <c r="H5" s="98"/>
      <c r="I5" s="98"/>
      <c r="J5" s="98"/>
      <c r="K5" s="100"/>
    </row>
    <row r="6" spans="1:15" ht="13.5" customHeight="1">
      <c r="A6" s="12"/>
      <c r="B6" s="187"/>
      <c r="C6" s="187"/>
      <c r="D6" s="187"/>
      <c r="E6" s="187"/>
      <c r="F6" s="97"/>
      <c r="G6" s="101" t="s">
        <v>657</v>
      </c>
      <c r="H6" s="102"/>
      <c r="I6" s="101" t="s">
        <v>658</v>
      </c>
      <c r="J6" s="103"/>
      <c r="K6" s="104" t="s">
        <v>315</v>
      </c>
      <c r="N6" s="189" t="s">
        <v>193</v>
      </c>
      <c r="O6" s="189"/>
    </row>
    <row r="7" spans="1:15" ht="1.5" customHeight="1">
      <c r="A7" s="12"/>
      <c r="B7" s="13"/>
      <c r="C7" s="13"/>
      <c r="D7" s="13"/>
      <c r="E7" s="13"/>
      <c r="F7" s="13"/>
      <c r="G7" s="78"/>
      <c r="H7" s="78"/>
      <c r="I7" s="78"/>
      <c r="J7" s="78"/>
      <c r="K7" s="13"/>
    </row>
    <row r="8" spans="1:15" ht="13.5" customHeight="1">
      <c r="A8" s="12"/>
      <c r="B8" s="79" t="s">
        <v>348</v>
      </c>
      <c r="C8" s="79"/>
      <c r="D8" s="13"/>
      <c r="E8" s="13"/>
      <c r="F8" s="13"/>
      <c r="G8" s="13"/>
      <c r="H8" s="13"/>
      <c r="I8" s="13"/>
      <c r="J8" s="13"/>
      <c r="K8" s="13"/>
    </row>
    <row r="9" spans="1:15" ht="13.5" customHeight="1">
      <c r="A9" s="12"/>
      <c r="B9" s="87"/>
      <c r="C9" s="87"/>
      <c r="D9" s="87" t="s">
        <v>396</v>
      </c>
      <c r="E9" s="87"/>
      <c r="F9" s="13"/>
      <c r="G9" s="89">
        <f>G15+G27</f>
        <v>14331.930206000001</v>
      </c>
      <c r="H9" s="76"/>
      <c r="I9" s="89">
        <f>I15+I27</f>
        <v>14902.264609</v>
      </c>
      <c r="J9" s="76"/>
      <c r="K9" s="90">
        <f>I9/G9*100-100</f>
        <v>3.9794667906018191</v>
      </c>
    </row>
    <row r="10" spans="1:15" ht="13.5" customHeight="1">
      <c r="A10" s="12"/>
      <c r="B10" s="13"/>
      <c r="C10" s="13"/>
      <c r="D10" s="13" t="s">
        <v>397</v>
      </c>
      <c r="E10" s="13"/>
      <c r="F10" s="13"/>
      <c r="G10" s="76">
        <f>G16+G28</f>
        <v>17854.896246</v>
      </c>
      <c r="H10" s="76"/>
      <c r="I10" s="76">
        <f>I16+I28</f>
        <v>20252.458031999999</v>
      </c>
      <c r="J10" s="76"/>
      <c r="K10" s="80">
        <f>I10/G10*100-100</f>
        <v>13.428035385739761</v>
      </c>
    </row>
    <row r="11" spans="1:15" ht="13.5" customHeight="1">
      <c r="A11" s="12"/>
      <c r="B11" s="87"/>
      <c r="C11" s="87"/>
      <c r="D11" s="87" t="s">
        <v>316</v>
      </c>
      <c r="E11" s="87"/>
      <c r="F11" s="13"/>
      <c r="G11" s="89">
        <f>G9-G10</f>
        <v>-3522.9660399999993</v>
      </c>
      <c r="H11" s="76"/>
      <c r="I11" s="89">
        <f>I9-I10</f>
        <v>-5350.1934229999988</v>
      </c>
      <c r="J11" s="76"/>
      <c r="K11" s="90"/>
    </row>
    <row r="12" spans="1:15" ht="13.5" customHeight="1">
      <c r="A12" s="12"/>
      <c r="B12" s="13"/>
      <c r="C12" s="13"/>
      <c r="D12" s="13" t="s">
        <v>317</v>
      </c>
      <c r="E12" s="13"/>
      <c r="F12" s="13"/>
      <c r="G12" s="76">
        <f>G9/G10*100</f>
        <v>80.268907802870913</v>
      </c>
      <c r="H12" s="76"/>
      <c r="I12" s="76">
        <f>I9/I10*100</f>
        <v>73.582498408112258</v>
      </c>
      <c r="J12" s="76"/>
      <c r="K12" s="81"/>
    </row>
    <row r="13" spans="1:15" ht="13.5" customHeight="1">
      <c r="A13" s="12"/>
      <c r="B13" s="91"/>
      <c r="C13" s="87"/>
      <c r="D13" s="87" t="s">
        <v>439</v>
      </c>
      <c r="E13" s="87"/>
      <c r="F13" s="13"/>
      <c r="G13" s="89">
        <v>-2358.198386</v>
      </c>
      <c r="H13" s="76"/>
      <c r="I13" s="89">
        <v>-3886.470906999999</v>
      </c>
      <c r="J13" s="76"/>
      <c r="K13" s="92"/>
    </row>
    <row r="14" spans="1:15" ht="13.5" customHeight="1">
      <c r="A14" s="12"/>
      <c r="B14" s="130" t="s">
        <v>394</v>
      </c>
      <c r="C14" s="130"/>
      <c r="D14" s="130"/>
      <c r="E14" s="16"/>
      <c r="F14" s="16"/>
      <c r="G14" s="94"/>
      <c r="H14" s="94"/>
      <c r="I14" s="94"/>
      <c r="J14" s="94"/>
      <c r="K14" s="131"/>
    </row>
    <row r="15" spans="1:15" ht="13.5" customHeight="1">
      <c r="A15" s="12"/>
      <c r="B15" s="87"/>
      <c r="C15" s="87"/>
      <c r="D15" s="87" t="s">
        <v>396</v>
      </c>
      <c r="E15" s="87"/>
      <c r="F15" s="16"/>
      <c r="G15" s="89">
        <v>11060.436928000001</v>
      </c>
      <c r="H15" s="94"/>
      <c r="I15" s="89">
        <v>11636.386562</v>
      </c>
      <c r="J15" s="94"/>
      <c r="K15" s="90">
        <f>I15/G15*100-100</f>
        <v>5.2072954960934226</v>
      </c>
    </row>
    <row r="16" spans="1:15" ht="13.5" customHeight="1">
      <c r="A16" s="12"/>
      <c r="B16" s="16"/>
      <c r="C16" s="16"/>
      <c r="D16" s="16" t="s">
        <v>397</v>
      </c>
      <c r="E16" s="16"/>
      <c r="F16" s="16"/>
      <c r="G16" s="94">
        <v>13741.112869000001</v>
      </c>
      <c r="H16" s="94"/>
      <c r="I16" s="94">
        <v>15480.270496999998</v>
      </c>
      <c r="J16" s="94"/>
      <c r="K16" s="131">
        <f>I16/G16*100-100</f>
        <v>12.656599538772028</v>
      </c>
    </row>
    <row r="17" spans="1:14" ht="13.5" customHeight="1">
      <c r="A17" s="12"/>
      <c r="B17" s="87"/>
      <c r="C17" s="87"/>
      <c r="D17" s="87" t="s">
        <v>316</v>
      </c>
      <c r="E17" s="87"/>
      <c r="F17" s="16"/>
      <c r="G17" s="89">
        <f>G15-G16</f>
        <v>-2680.6759409999995</v>
      </c>
      <c r="H17" s="94"/>
      <c r="I17" s="89">
        <f>I15-I16</f>
        <v>-3843.883934999998</v>
      </c>
      <c r="J17" s="94"/>
      <c r="K17" s="90"/>
    </row>
    <row r="18" spans="1:14" ht="13.5" customHeight="1">
      <c r="A18" s="12"/>
      <c r="B18" s="16"/>
      <c r="C18" s="16"/>
      <c r="D18" s="16" t="s">
        <v>317</v>
      </c>
      <c r="E18" s="16"/>
      <c r="F18" s="16"/>
      <c r="G18" s="132">
        <f>G15/G16*100</f>
        <v>80.491565955712261</v>
      </c>
      <c r="H18" s="132"/>
      <c r="I18" s="132">
        <f>I15/I16*100</f>
        <v>75.169142323805488</v>
      </c>
      <c r="J18" s="94"/>
      <c r="K18" s="133"/>
    </row>
    <row r="19" spans="1:14" ht="13.5" customHeight="1">
      <c r="A19" s="12"/>
      <c r="B19" s="91"/>
      <c r="C19" s="87"/>
      <c r="D19" s="87" t="s">
        <v>439</v>
      </c>
      <c r="E19" s="87"/>
      <c r="F19" s="16"/>
      <c r="G19" s="89">
        <v>-2702.9970240000002</v>
      </c>
      <c r="H19" s="132"/>
      <c r="I19" s="89">
        <v>-3798.5594779999992</v>
      </c>
      <c r="J19" s="94"/>
      <c r="K19" s="92"/>
    </row>
    <row r="20" spans="1:14" ht="13.5" customHeight="1">
      <c r="A20" s="12"/>
      <c r="B20" s="130"/>
      <c r="C20" s="130" t="s">
        <v>431</v>
      </c>
      <c r="D20" s="16"/>
      <c r="E20" s="16"/>
      <c r="F20" s="16"/>
      <c r="G20" s="134"/>
      <c r="H20" s="134"/>
      <c r="I20" s="134"/>
      <c r="J20" s="94"/>
      <c r="K20" s="131"/>
    </row>
    <row r="21" spans="1:14" ht="13.5" customHeight="1">
      <c r="A21" s="12"/>
      <c r="B21" s="87"/>
      <c r="C21" s="87"/>
      <c r="D21" s="87"/>
      <c r="E21" s="87" t="s">
        <v>396</v>
      </c>
      <c r="F21" s="16"/>
      <c r="G21" s="89">
        <v>9352.710328000001</v>
      </c>
      <c r="H21" s="94"/>
      <c r="I21" s="89">
        <v>9904.1908089999997</v>
      </c>
      <c r="J21" s="94"/>
      <c r="K21" s="90">
        <f>I21/G21*100-100</f>
        <v>5.8964777231364138</v>
      </c>
      <c r="M21" s="43"/>
      <c r="N21" s="43"/>
    </row>
    <row r="22" spans="1:14" ht="13.5" customHeight="1">
      <c r="A22" s="12"/>
      <c r="B22" s="16"/>
      <c r="C22" s="16"/>
      <c r="D22" s="16"/>
      <c r="E22" s="16" t="s">
        <v>397</v>
      </c>
      <c r="F22" s="16"/>
      <c r="G22" s="94">
        <v>12476.829398000002</v>
      </c>
      <c r="H22" s="94"/>
      <c r="I22" s="94">
        <v>14082.099520999996</v>
      </c>
      <c r="J22" s="94"/>
      <c r="K22" s="131">
        <f>I22/G22*100-100</f>
        <v>12.866010039836851</v>
      </c>
    </row>
    <row r="23" spans="1:14" ht="13.5" customHeight="1">
      <c r="A23" s="12"/>
      <c r="B23" s="87"/>
      <c r="C23" s="87"/>
      <c r="D23" s="87"/>
      <c r="E23" s="87" t="s">
        <v>316</v>
      </c>
      <c r="F23" s="16"/>
      <c r="G23" s="89">
        <f>G21-G22</f>
        <v>-3124.1190700000006</v>
      </c>
      <c r="H23" s="94"/>
      <c r="I23" s="89">
        <f>I21-I22</f>
        <v>-4177.9087119999967</v>
      </c>
      <c r="J23" s="94"/>
      <c r="K23" s="90"/>
    </row>
    <row r="24" spans="1:14" ht="13.5" customHeight="1">
      <c r="A24" s="12"/>
      <c r="B24" s="16"/>
      <c r="C24" s="16"/>
      <c r="D24" s="43"/>
      <c r="E24" s="16" t="s">
        <v>317</v>
      </c>
      <c r="F24" s="16"/>
      <c r="G24" s="94">
        <f>G21/G22*100</f>
        <v>74.960633263922105</v>
      </c>
      <c r="H24" s="94"/>
      <c r="I24" s="94">
        <f>I21/I22*100</f>
        <v>70.331776836474774</v>
      </c>
      <c r="J24" s="94"/>
      <c r="K24" s="133"/>
    </row>
    <row r="25" spans="1:14" ht="13.5" customHeight="1">
      <c r="A25" s="12"/>
      <c r="B25" s="91"/>
      <c r="C25" s="87"/>
      <c r="D25" s="87"/>
      <c r="E25" s="87" t="s">
        <v>439</v>
      </c>
      <c r="F25" s="16"/>
      <c r="G25" s="89">
        <v>-3097.995699000001</v>
      </c>
      <c r="H25" s="94"/>
      <c r="I25" s="89">
        <v>-4177.9087119999967</v>
      </c>
      <c r="J25" s="94"/>
      <c r="K25" s="92"/>
    </row>
    <row r="26" spans="1:14" ht="13.5" customHeight="1">
      <c r="A26" s="12"/>
      <c r="B26" s="130" t="s">
        <v>395</v>
      </c>
      <c r="C26" s="130"/>
      <c r="D26" s="16"/>
      <c r="E26" s="16"/>
      <c r="F26" s="16"/>
      <c r="G26" s="94"/>
      <c r="H26" s="94"/>
      <c r="I26" s="94"/>
      <c r="J26" s="94"/>
      <c r="K26" s="131"/>
    </row>
    <row r="27" spans="1:14" ht="13.5" customHeight="1">
      <c r="A27" s="12"/>
      <c r="B27" s="87"/>
      <c r="C27" s="87"/>
      <c r="D27" s="87" t="s">
        <v>396</v>
      </c>
      <c r="E27" s="87"/>
      <c r="F27" s="16"/>
      <c r="G27" s="89">
        <v>3271.4932779999999</v>
      </c>
      <c r="H27" s="94"/>
      <c r="I27" s="89">
        <v>3265.8780470000006</v>
      </c>
      <c r="J27" s="94"/>
      <c r="K27" s="90">
        <f>I27/G27*100-100</f>
        <v>-0.17164122077707589</v>
      </c>
    </row>
    <row r="28" spans="1:14" ht="13.5" customHeight="1">
      <c r="A28" s="12"/>
      <c r="B28" s="16"/>
      <c r="C28" s="16"/>
      <c r="D28" s="16" t="s">
        <v>397</v>
      </c>
      <c r="E28" s="16"/>
      <c r="F28" s="16"/>
      <c r="G28" s="94">
        <v>4113.7833769999997</v>
      </c>
      <c r="H28" s="94"/>
      <c r="I28" s="94">
        <v>4772.1875350000009</v>
      </c>
      <c r="J28" s="94"/>
      <c r="K28" s="131">
        <f>I28/G28*100-100</f>
        <v>16.004832964251662</v>
      </c>
    </row>
    <row r="29" spans="1:14" ht="13.5" customHeight="1">
      <c r="B29" s="87"/>
      <c r="C29" s="87"/>
      <c r="D29" s="87" t="s">
        <v>316</v>
      </c>
      <c r="E29" s="87"/>
      <c r="F29" s="16"/>
      <c r="G29" s="89">
        <f>G27-G28</f>
        <v>-842.29009899999983</v>
      </c>
      <c r="H29" s="94"/>
      <c r="I29" s="89">
        <f>I27-I28</f>
        <v>-1506.3094880000003</v>
      </c>
      <c r="J29" s="94"/>
      <c r="K29" s="90"/>
    </row>
    <row r="30" spans="1:14" ht="13.5" customHeight="1">
      <c r="B30" s="16"/>
      <c r="C30" s="16"/>
      <c r="D30" s="16" t="s">
        <v>317</v>
      </c>
      <c r="E30" s="16"/>
      <c r="F30" s="16"/>
      <c r="G30" s="94">
        <f>G27/G28*100</f>
        <v>79.525171312879266</v>
      </c>
      <c r="H30" s="94"/>
      <c r="I30" s="94">
        <f>I27/I28*100</f>
        <v>68.435660230188333</v>
      </c>
      <c r="J30" s="94"/>
      <c r="K30" s="133"/>
    </row>
    <row r="31" spans="1:14" ht="13.5" customHeight="1">
      <c r="A31" s="12"/>
      <c r="B31" s="91"/>
      <c r="C31" s="91" t="s">
        <v>433</v>
      </c>
      <c r="D31" s="135"/>
      <c r="E31" s="87"/>
      <c r="F31" s="16"/>
      <c r="G31" s="137"/>
      <c r="H31" s="134"/>
      <c r="I31" s="137"/>
      <c r="J31" s="94"/>
      <c r="K31" s="90"/>
    </row>
    <row r="32" spans="1:14" ht="13.5" customHeight="1">
      <c r="A32" s="12"/>
      <c r="B32" s="16"/>
      <c r="C32" s="16"/>
      <c r="D32" s="16" t="s">
        <v>432</v>
      </c>
      <c r="E32" s="16" t="s">
        <v>396</v>
      </c>
      <c r="F32" s="16"/>
      <c r="G32" s="94">
        <v>2805.858761</v>
      </c>
      <c r="H32" s="94"/>
      <c r="I32" s="94">
        <v>2927.0148140000006</v>
      </c>
      <c r="J32" s="94"/>
      <c r="K32" s="131">
        <f>I32/G32*100-100</f>
        <v>4.3179669156554752</v>
      </c>
    </row>
    <row r="33" spans="1:11" ht="13.5" customHeight="1">
      <c r="A33" s="12"/>
      <c r="B33" s="87"/>
      <c r="C33" s="87"/>
      <c r="D33" s="87" t="s">
        <v>432</v>
      </c>
      <c r="E33" s="87" t="s">
        <v>397</v>
      </c>
      <c r="F33" s="16"/>
      <c r="G33" s="89">
        <v>2461.0601229999993</v>
      </c>
      <c r="H33" s="94"/>
      <c r="I33" s="89">
        <v>3014.9262430000008</v>
      </c>
      <c r="J33" s="94"/>
      <c r="K33" s="90">
        <f>I33/G33*100-100</f>
        <v>22.50518444567075</v>
      </c>
    </row>
    <row r="34" spans="1:11" ht="13.5" customHeight="1">
      <c r="A34" s="12"/>
      <c r="B34" s="16"/>
      <c r="C34" s="16"/>
      <c r="D34" s="16" t="s">
        <v>432</v>
      </c>
      <c r="E34" s="16" t="s">
        <v>316</v>
      </c>
      <c r="F34" s="16"/>
      <c r="G34" s="94">
        <f>G32-G33</f>
        <v>344.79863800000066</v>
      </c>
      <c r="H34" s="94"/>
      <c r="I34" s="94">
        <f>I32-I33</f>
        <v>-87.911429000000226</v>
      </c>
      <c r="J34" s="94"/>
      <c r="K34" s="131"/>
    </row>
    <row r="35" spans="1:11" ht="13.5" customHeight="1">
      <c r="A35" s="12"/>
      <c r="B35" s="87"/>
      <c r="C35" s="87"/>
      <c r="D35" s="136"/>
      <c r="E35" s="87" t="s">
        <v>317</v>
      </c>
      <c r="F35" s="16"/>
      <c r="G35" s="89">
        <f>G32/G33*100</f>
        <v>114.010167194928</v>
      </c>
      <c r="H35" s="94"/>
      <c r="I35" s="89">
        <f>I32/I33*100</f>
        <v>97.084126711089155</v>
      </c>
      <c r="J35" s="94"/>
      <c r="K35" s="92"/>
    </row>
    <row r="36" spans="1:11" ht="3" customHeight="1">
      <c r="B36" s="105"/>
      <c r="C36" s="105"/>
      <c r="D36" s="105"/>
      <c r="E36" s="105"/>
      <c r="F36" s="105"/>
      <c r="G36" s="105"/>
      <c r="H36" s="105"/>
      <c r="I36" s="105"/>
      <c r="J36" s="105"/>
      <c r="K36" s="105"/>
    </row>
    <row r="37" spans="1:11">
      <c r="B37" s="106"/>
      <c r="C37" s="106"/>
      <c r="D37" s="12"/>
      <c r="E37" s="12"/>
      <c r="F37" s="12"/>
      <c r="G37" s="12"/>
      <c r="H37" s="12"/>
      <c r="I37" s="12"/>
      <c r="J37" s="12"/>
      <c r="K37" s="12"/>
    </row>
    <row r="38" spans="1:11">
      <c r="B38" s="106"/>
      <c r="C38" s="106"/>
      <c r="D38" s="14"/>
      <c r="E38" s="12"/>
      <c r="F38" s="12"/>
      <c r="G38" s="12"/>
      <c r="H38" s="12"/>
      <c r="I38" s="12"/>
      <c r="J38" s="12"/>
      <c r="K38" s="12"/>
    </row>
    <row r="41" spans="1:11">
      <c r="I41" s="15"/>
    </row>
    <row r="44" spans="1:11">
      <c r="G44" s="107"/>
      <c r="I44" s="107"/>
    </row>
    <row r="49" spans="5:9">
      <c r="G49" s="107"/>
      <c r="I49" s="107"/>
    </row>
    <row r="50" spans="5:9">
      <c r="E50" s="16"/>
      <c r="F50" s="16"/>
      <c r="G50" s="108"/>
      <c r="H50" s="16"/>
      <c r="I50" s="108"/>
    </row>
  </sheetData>
  <mergeCells count="4">
    <mergeCell ref="B4:E6"/>
    <mergeCell ref="G4:I4"/>
    <mergeCell ref="N6:O6"/>
    <mergeCell ref="B1:K1"/>
  </mergeCells>
  <phoneticPr fontId="1" type="noConversion"/>
  <hyperlinks>
    <hyperlink ref="K7:L7" location="Indice!A1" display="Voltar ao Indice"/>
    <hyperlink ref="N6:O6" location="Indice!A1" display="Voltar ao Indice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V55"/>
  <sheetViews>
    <sheetView showGridLines="0" topLeftCell="A2" zoomScale="90" zoomScaleNormal="90" workbookViewId="0">
      <selection activeCell="A2" sqref="A2:U2"/>
    </sheetView>
  </sheetViews>
  <sheetFormatPr defaultRowHeight="12.75"/>
  <cols>
    <col min="1" max="2" width="9.140625" style="11"/>
    <col min="3" max="21" width="9" style="11" customWidth="1"/>
    <col min="22" max="22" width="9.28515625" style="11" bestFit="1" customWidth="1"/>
    <col min="23" max="16384" width="9.140625" style="11"/>
  </cols>
  <sheetData>
    <row r="1" spans="1:22" ht="2.25" hidden="1" customHeight="1"/>
    <row r="2" spans="1:22" ht="21" customHeight="1">
      <c r="A2" s="201" t="s">
        <v>408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</row>
    <row r="3" spans="1:22" ht="18" customHeight="1" thickBot="1">
      <c r="A3" s="205" t="s">
        <v>398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2" ht="23.25" customHeight="1" thickBot="1">
      <c r="A4" s="214" t="s">
        <v>163</v>
      </c>
      <c r="B4" s="214" t="s">
        <v>164</v>
      </c>
      <c r="C4" s="127">
        <v>111</v>
      </c>
      <c r="D4" s="127">
        <v>112</v>
      </c>
      <c r="E4" s="127">
        <v>121</v>
      </c>
      <c r="F4" s="127">
        <v>122</v>
      </c>
      <c r="G4" s="127" t="s">
        <v>194</v>
      </c>
      <c r="H4" s="127" t="s">
        <v>195</v>
      </c>
      <c r="I4" s="127" t="s">
        <v>196</v>
      </c>
      <c r="J4" s="127">
        <v>321</v>
      </c>
      <c r="K4" s="127">
        <v>322</v>
      </c>
      <c r="L4" s="127" t="s">
        <v>197</v>
      </c>
      <c r="M4" s="127" t="s">
        <v>198</v>
      </c>
      <c r="N4" s="127" t="s">
        <v>199</v>
      </c>
      <c r="O4" s="127">
        <v>521</v>
      </c>
      <c r="P4" s="127">
        <v>522</v>
      </c>
      <c r="Q4" s="127" t="s">
        <v>200</v>
      </c>
      <c r="R4" s="127" t="s">
        <v>201</v>
      </c>
      <c r="S4" s="127" t="s">
        <v>202</v>
      </c>
      <c r="T4" s="127" t="s">
        <v>203</v>
      </c>
      <c r="U4" s="127" t="s">
        <v>204</v>
      </c>
    </row>
    <row r="5" spans="1:22" ht="11.25" customHeight="1" thickBot="1">
      <c r="A5" s="215"/>
      <c r="B5" s="215"/>
      <c r="C5" s="216" t="s">
        <v>310</v>
      </c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8"/>
    </row>
    <row r="6" spans="1:22" ht="9" customHeight="1">
      <c r="A6" s="19">
        <v>2018</v>
      </c>
      <c r="B6" s="20" t="s">
        <v>382</v>
      </c>
      <c r="C6" s="27">
        <v>56.885692999999996</v>
      </c>
      <c r="D6" s="27">
        <v>46.013174000000014</v>
      </c>
      <c r="E6" s="27">
        <v>3.0827260000000001</v>
      </c>
      <c r="F6" s="27">
        <v>40.42664299999997</v>
      </c>
      <c r="G6" s="27">
        <v>59.545795999999946</v>
      </c>
      <c r="H6" s="27">
        <v>274.394048</v>
      </c>
      <c r="I6" s="27">
        <v>597.99404600000003</v>
      </c>
      <c r="J6" s="27">
        <v>0</v>
      </c>
      <c r="K6" s="27">
        <v>50.80827699999999</v>
      </c>
      <c r="L6" s="27">
        <v>86.988455000000101</v>
      </c>
      <c r="M6" s="27">
        <v>75.320360000000079</v>
      </c>
      <c r="N6" s="27">
        <v>13.573103</v>
      </c>
      <c r="O6" s="27">
        <v>7.9998600000000009</v>
      </c>
      <c r="P6" s="27">
        <v>0.95247399999999982</v>
      </c>
      <c r="Q6" s="27">
        <v>73.66678700000007</v>
      </c>
      <c r="R6" s="27">
        <v>23.666773000000013</v>
      </c>
      <c r="S6" s="27">
        <v>66.939004000000111</v>
      </c>
      <c r="T6" s="27">
        <v>31.167915999999995</v>
      </c>
      <c r="U6" s="27">
        <v>0.14985099999999996</v>
      </c>
      <c r="V6" s="15"/>
    </row>
    <row r="7" spans="1:22" ht="9" customHeight="1">
      <c r="A7" s="19"/>
      <c r="B7" s="20" t="s">
        <v>383</v>
      </c>
      <c r="C7" s="27">
        <v>22.728015999999993</v>
      </c>
      <c r="D7" s="27">
        <v>42.059651999999986</v>
      </c>
      <c r="E7" s="27">
        <v>9.6601830000000017</v>
      </c>
      <c r="F7" s="27">
        <v>36.484657999999989</v>
      </c>
      <c r="G7" s="27">
        <v>57.503130000000041</v>
      </c>
      <c r="H7" s="27">
        <v>252.2683149999998</v>
      </c>
      <c r="I7" s="27">
        <v>465.5140780000001</v>
      </c>
      <c r="J7" s="27">
        <v>0</v>
      </c>
      <c r="K7" s="27">
        <v>55.506125999999988</v>
      </c>
      <c r="L7" s="27">
        <v>64.617887000000124</v>
      </c>
      <c r="M7" s="27">
        <v>65.596843000000035</v>
      </c>
      <c r="N7" s="27">
        <v>26.374709999999993</v>
      </c>
      <c r="O7" s="27">
        <v>7.6953650000000042</v>
      </c>
      <c r="P7" s="27">
        <v>2.012642</v>
      </c>
      <c r="Q7" s="27">
        <v>49.643458000000017</v>
      </c>
      <c r="R7" s="27">
        <v>17.208428000000001</v>
      </c>
      <c r="S7" s="27">
        <v>60.147366000000105</v>
      </c>
      <c r="T7" s="27">
        <v>24.196665999999965</v>
      </c>
      <c r="U7" s="27">
        <v>0.201268</v>
      </c>
    </row>
    <row r="8" spans="1:22" ht="9" customHeight="1">
      <c r="A8" s="19"/>
      <c r="B8" s="20" t="s">
        <v>384</v>
      </c>
      <c r="C8" s="27">
        <v>53.334254999999992</v>
      </c>
      <c r="D8" s="27">
        <v>45.573925000000003</v>
      </c>
      <c r="E8" s="27">
        <v>12.334177</v>
      </c>
      <c r="F8" s="27">
        <v>34.575365000000033</v>
      </c>
      <c r="G8" s="27">
        <v>53.247293000000028</v>
      </c>
      <c r="H8" s="27">
        <v>287.08902399999988</v>
      </c>
      <c r="I8" s="27">
        <v>415.72426100000001</v>
      </c>
      <c r="J8" s="27">
        <v>0</v>
      </c>
      <c r="K8" s="27">
        <v>67.176465999999991</v>
      </c>
      <c r="L8" s="27">
        <v>79.442973999999964</v>
      </c>
      <c r="M8" s="27">
        <v>63.80022300000013</v>
      </c>
      <c r="N8" s="27">
        <v>26.484681999999992</v>
      </c>
      <c r="O8" s="27">
        <v>50.408079999999998</v>
      </c>
      <c r="P8" s="27">
        <v>1.4631940000000001</v>
      </c>
      <c r="Q8" s="27">
        <v>56.751781999999977</v>
      </c>
      <c r="R8" s="27">
        <v>18.361110000000028</v>
      </c>
      <c r="S8" s="27">
        <v>53.882139000000109</v>
      </c>
      <c r="T8" s="27">
        <v>24.831591999999983</v>
      </c>
      <c r="U8" s="27">
        <v>2.1425E-2</v>
      </c>
    </row>
    <row r="9" spans="1:22" ht="9" customHeight="1">
      <c r="A9" s="19"/>
      <c r="B9" s="20" t="s">
        <v>385</v>
      </c>
      <c r="C9" s="27">
        <v>48.336075000000001</v>
      </c>
      <c r="D9" s="27">
        <v>53.974799000000012</v>
      </c>
      <c r="E9" s="27">
        <v>11.846921999999999</v>
      </c>
      <c r="F9" s="27">
        <v>54.032318999999994</v>
      </c>
      <c r="G9" s="27">
        <v>60.147382</v>
      </c>
      <c r="H9" s="27">
        <v>358.48416300000031</v>
      </c>
      <c r="I9" s="27">
        <v>458.39120499999996</v>
      </c>
      <c r="J9" s="27">
        <v>0</v>
      </c>
      <c r="K9" s="27">
        <v>85.800792999999999</v>
      </c>
      <c r="L9" s="27">
        <v>88.197785000000181</v>
      </c>
      <c r="M9" s="27">
        <v>73.427986000000033</v>
      </c>
      <c r="N9" s="27">
        <v>29.522090000000002</v>
      </c>
      <c r="O9" s="27">
        <v>12.425422000000005</v>
      </c>
      <c r="P9" s="27">
        <v>1.0211720000000002</v>
      </c>
      <c r="Q9" s="27">
        <v>54.832052999999995</v>
      </c>
      <c r="R9" s="27">
        <v>20.762217999999979</v>
      </c>
      <c r="S9" s="27">
        <v>52.464479000000097</v>
      </c>
      <c r="T9" s="27">
        <v>28.108635999999986</v>
      </c>
      <c r="U9" s="27">
        <v>0.46813300000000002</v>
      </c>
    </row>
    <row r="10" spans="1:22" ht="9" customHeight="1">
      <c r="A10" s="19"/>
      <c r="B10" s="20" t="s">
        <v>386</v>
      </c>
      <c r="C10" s="27">
        <v>40.163336000000001</v>
      </c>
      <c r="D10" s="27">
        <v>58.204360999999992</v>
      </c>
      <c r="E10" s="27">
        <v>14.681010000000002</v>
      </c>
      <c r="F10" s="27">
        <v>54.707816999999984</v>
      </c>
      <c r="G10" s="27">
        <v>50.25281599999996</v>
      </c>
      <c r="H10" s="27">
        <v>355.99258599999973</v>
      </c>
      <c r="I10" s="27">
        <v>375.91566699999998</v>
      </c>
      <c r="J10" s="27">
        <v>1.6519999999999998E-3</v>
      </c>
      <c r="K10" s="27">
        <v>50.575692000000025</v>
      </c>
      <c r="L10" s="27">
        <v>94.725241000000139</v>
      </c>
      <c r="M10" s="27">
        <v>82.724994999999922</v>
      </c>
      <c r="N10" s="27">
        <v>22.035086000000003</v>
      </c>
      <c r="O10" s="27">
        <v>33.010477999999999</v>
      </c>
      <c r="P10" s="27">
        <v>2.0009249999999996</v>
      </c>
      <c r="Q10" s="27">
        <v>51.236530000000037</v>
      </c>
      <c r="R10" s="27">
        <v>23.834595999999991</v>
      </c>
      <c r="S10" s="27">
        <v>48.941582999999952</v>
      </c>
      <c r="T10" s="27">
        <v>29.722844000000016</v>
      </c>
      <c r="U10" s="27">
        <v>0.48913600000000002</v>
      </c>
    </row>
    <row r="11" spans="1:22" ht="9" customHeight="1">
      <c r="A11" s="19"/>
      <c r="B11" s="20" t="s">
        <v>387</v>
      </c>
      <c r="C11" s="27">
        <v>68.384055000000018</v>
      </c>
      <c r="D11" s="27">
        <v>67.160358000000045</v>
      </c>
      <c r="E11" s="27">
        <v>9.5074729999999974</v>
      </c>
      <c r="F11" s="27">
        <v>47.443113999999923</v>
      </c>
      <c r="G11" s="27">
        <v>76.64113600000006</v>
      </c>
      <c r="H11" s="27">
        <v>334.30931700000104</v>
      </c>
      <c r="I11" s="27">
        <v>832.46511099999987</v>
      </c>
      <c r="J11" s="27">
        <v>0</v>
      </c>
      <c r="K11" s="27">
        <v>75.150926999999982</v>
      </c>
      <c r="L11" s="27">
        <v>97.272339000000031</v>
      </c>
      <c r="M11" s="27">
        <v>79.872094000000033</v>
      </c>
      <c r="N11" s="27">
        <v>25.974839999999997</v>
      </c>
      <c r="O11" s="27">
        <v>21.215512000000004</v>
      </c>
      <c r="P11" s="27">
        <v>0.98896299999999993</v>
      </c>
      <c r="Q11" s="27">
        <v>65.540554000000057</v>
      </c>
      <c r="R11" s="27">
        <v>25.965592000000004</v>
      </c>
      <c r="S11" s="27">
        <v>58.533724999999862</v>
      </c>
      <c r="T11" s="27">
        <v>28.977325000000018</v>
      </c>
      <c r="U11" s="27">
        <v>5.6616000000000007E-2</v>
      </c>
    </row>
    <row r="12" spans="1:22" ht="9" customHeight="1">
      <c r="A12" s="19"/>
      <c r="B12" s="20" t="s">
        <v>388</v>
      </c>
      <c r="C12" s="27">
        <v>49.699075000000001</v>
      </c>
      <c r="D12" s="27">
        <v>60.647729999999989</v>
      </c>
      <c r="E12" s="27">
        <v>17.285393999999993</v>
      </c>
      <c r="F12" s="27">
        <v>47.85925900000008</v>
      </c>
      <c r="G12" s="27">
        <v>72.865626000000034</v>
      </c>
      <c r="H12" s="27">
        <v>361.66124899999903</v>
      </c>
      <c r="I12" s="27">
        <v>591.08050900000001</v>
      </c>
      <c r="J12" s="27">
        <v>0</v>
      </c>
      <c r="K12" s="27">
        <v>96.542931999999993</v>
      </c>
      <c r="L12" s="27">
        <v>95.065633999999989</v>
      </c>
      <c r="M12" s="27">
        <v>86.698908000000046</v>
      </c>
      <c r="N12" s="27">
        <v>23.754279</v>
      </c>
      <c r="O12" s="27">
        <v>27.507312999999996</v>
      </c>
      <c r="P12" s="27">
        <v>2.8683099999999992</v>
      </c>
      <c r="Q12" s="27">
        <v>55.636912000000045</v>
      </c>
      <c r="R12" s="27">
        <v>27.077572999999994</v>
      </c>
      <c r="S12" s="27">
        <v>87.299693000000062</v>
      </c>
      <c r="T12" s="27">
        <v>31.388093999999992</v>
      </c>
      <c r="U12" s="27">
        <v>0.124335</v>
      </c>
    </row>
    <row r="13" spans="1:22" ht="9" customHeight="1">
      <c r="A13" s="19"/>
      <c r="B13" s="20" t="s">
        <v>389</v>
      </c>
      <c r="C13" s="27">
        <v>44.748511000000008</v>
      </c>
      <c r="D13" s="27">
        <v>70.392436999999973</v>
      </c>
      <c r="E13" s="27">
        <v>4.0098660000000006</v>
      </c>
      <c r="F13" s="27">
        <v>44.991882000000025</v>
      </c>
      <c r="G13" s="27">
        <v>57.617659999999972</v>
      </c>
      <c r="H13" s="27">
        <v>280.40419800000052</v>
      </c>
      <c r="I13" s="27">
        <v>721.75000999999997</v>
      </c>
      <c r="J13" s="27">
        <v>0</v>
      </c>
      <c r="K13" s="27">
        <v>123.84153300000003</v>
      </c>
      <c r="L13" s="27">
        <v>84.047793000000169</v>
      </c>
      <c r="M13" s="27">
        <v>76.52677000000007</v>
      </c>
      <c r="N13" s="27">
        <v>15.869355000000002</v>
      </c>
      <c r="O13" s="27">
        <v>10.100352000000004</v>
      </c>
      <c r="P13" s="27">
        <v>1.7921640000000003</v>
      </c>
      <c r="Q13" s="27">
        <v>45.592799000000014</v>
      </c>
      <c r="R13" s="27">
        <v>24.759161000000006</v>
      </c>
      <c r="S13" s="27">
        <v>78.176327000000171</v>
      </c>
      <c r="T13" s="27">
        <v>28.46902800000003</v>
      </c>
      <c r="U13" s="27">
        <v>0.188052</v>
      </c>
    </row>
    <row r="14" spans="1:22" ht="9" customHeight="1">
      <c r="A14" s="19"/>
      <c r="B14" s="20" t="s">
        <v>390</v>
      </c>
      <c r="C14" s="27">
        <v>47.407896999999991</v>
      </c>
      <c r="D14" s="27">
        <v>71.299703000000008</v>
      </c>
      <c r="E14" s="27">
        <v>6.5734219999999981</v>
      </c>
      <c r="F14" s="27">
        <v>35.933601999999965</v>
      </c>
      <c r="G14" s="27">
        <v>82.776577999999986</v>
      </c>
      <c r="H14" s="27">
        <v>319.92102999999929</v>
      </c>
      <c r="I14" s="27">
        <v>320.40020700000002</v>
      </c>
      <c r="J14" s="27">
        <v>0</v>
      </c>
      <c r="K14" s="27">
        <v>127.18820499999998</v>
      </c>
      <c r="L14" s="27">
        <v>83.138830000000041</v>
      </c>
      <c r="M14" s="27">
        <v>76.603522000000055</v>
      </c>
      <c r="N14" s="27">
        <v>16.499010999999996</v>
      </c>
      <c r="O14" s="27">
        <v>48.470028999999997</v>
      </c>
      <c r="P14" s="27">
        <v>0.68327700000000002</v>
      </c>
      <c r="Q14" s="27">
        <v>52.653922999999992</v>
      </c>
      <c r="R14" s="27">
        <v>20.729390999999996</v>
      </c>
      <c r="S14" s="27">
        <v>82.473596000000214</v>
      </c>
      <c r="T14" s="27">
        <v>31.313989000000007</v>
      </c>
      <c r="U14" s="27">
        <v>0.287053</v>
      </c>
    </row>
    <row r="15" spans="1:22" ht="9" customHeight="1">
      <c r="A15" s="19"/>
      <c r="B15" s="20" t="s">
        <v>391</v>
      </c>
      <c r="C15" s="27">
        <v>42.036649000000004</v>
      </c>
      <c r="D15" s="27">
        <v>73.18114700000001</v>
      </c>
      <c r="E15" s="27">
        <v>14.284083000000004</v>
      </c>
      <c r="F15" s="27">
        <v>39.735156999999944</v>
      </c>
      <c r="G15" s="27">
        <v>59.867761999999999</v>
      </c>
      <c r="H15" s="27">
        <v>392.73768800000096</v>
      </c>
      <c r="I15" s="27">
        <v>371.76043900000002</v>
      </c>
      <c r="J15" s="27">
        <v>0</v>
      </c>
      <c r="K15" s="27">
        <v>116.04941200000005</v>
      </c>
      <c r="L15" s="27">
        <v>92.071531999999891</v>
      </c>
      <c r="M15" s="27">
        <v>96.262865000000161</v>
      </c>
      <c r="N15" s="27">
        <v>19.365014999999996</v>
      </c>
      <c r="O15" s="27">
        <v>18.6205</v>
      </c>
      <c r="P15" s="27">
        <v>1.9788970000000001</v>
      </c>
      <c r="Q15" s="27">
        <v>57.173401999999982</v>
      </c>
      <c r="R15" s="27">
        <v>31.417363999999981</v>
      </c>
      <c r="S15" s="27">
        <v>79.518122999999875</v>
      </c>
      <c r="T15" s="27">
        <v>36.764813000000032</v>
      </c>
      <c r="U15" s="27">
        <v>5.1257999999999991E-2</v>
      </c>
    </row>
    <row r="16" spans="1:22" ht="9" customHeight="1">
      <c r="A16" s="19"/>
      <c r="B16" s="20" t="s">
        <v>392</v>
      </c>
      <c r="C16" s="27">
        <v>55.421564999999987</v>
      </c>
      <c r="D16" s="27">
        <v>46.668936000000002</v>
      </c>
      <c r="E16" s="27">
        <v>9.2110799999999973</v>
      </c>
      <c r="F16" s="27">
        <v>38.969909999999935</v>
      </c>
      <c r="G16" s="27">
        <v>67.172056000000026</v>
      </c>
      <c r="H16" s="27">
        <v>308.69473599999986</v>
      </c>
      <c r="I16" s="27">
        <v>328.35767199999998</v>
      </c>
      <c r="J16" s="27">
        <v>0</v>
      </c>
      <c r="K16" s="27">
        <v>260.82292100000001</v>
      </c>
      <c r="L16" s="27">
        <v>120.51611199999998</v>
      </c>
      <c r="M16" s="27">
        <v>85.214962999999969</v>
      </c>
      <c r="N16" s="27">
        <v>22.448052000000001</v>
      </c>
      <c r="O16" s="27">
        <v>19.955739999999999</v>
      </c>
      <c r="P16" s="27">
        <v>1.3320389999999998</v>
      </c>
      <c r="Q16" s="27">
        <v>55.244861000000029</v>
      </c>
      <c r="R16" s="27">
        <v>27.824565999999987</v>
      </c>
      <c r="S16" s="27">
        <v>66.90364799999989</v>
      </c>
      <c r="T16" s="27">
        <v>34.613460000000025</v>
      </c>
      <c r="U16" s="27">
        <v>0.20842900000000003</v>
      </c>
    </row>
    <row r="17" spans="1:22" ht="9" customHeight="1">
      <c r="A17" s="19"/>
      <c r="B17" s="20" t="s">
        <v>393</v>
      </c>
      <c r="C17" s="27">
        <v>59.416940999999994</v>
      </c>
      <c r="D17" s="27">
        <v>40.222945999999993</v>
      </c>
      <c r="E17" s="27">
        <v>10.012547</v>
      </c>
      <c r="F17" s="27">
        <v>28.916986000000023</v>
      </c>
      <c r="G17" s="27">
        <v>69.60889699999997</v>
      </c>
      <c r="H17" s="27">
        <v>252.47885300000027</v>
      </c>
      <c r="I17" s="27">
        <v>373.59226999999998</v>
      </c>
      <c r="J17" s="27">
        <v>0</v>
      </c>
      <c r="K17" s="27">
        <v>118.76882599999999</v>
      </c>
      <c r="L17" s="27">
        <v>74.597610000000174</v>
      </c>
      <c r="M17" s="27">
        <v>63.928356999999956</v>
      </c>
      <c r="N17" s="27">
        <v>20.336159000000002</v>
      </c>
      <c r="O17" s="27">
        <v>63.875013999999993</v>
      </c>
      <c r="P17" s="27">
        <v>1.9006909999999997</v>
      </c>
      <c r="Q17" s="27">
        <v>54.167876</v>
      </c>
      <c r="R17" s="27">
        <v>23.241791999999972</v>
      </c>
      <c r="S17" s="27">
        <v>59.354782</v>
      </c>
      <c r="T17" s="27">
        <v>25.169222000000016</v>
      </c>
      <c r="U17" s="27">
        <v>2.2262999999999998E-2</v>
      </c>
    </row>
    <row r="18" spans="1:22" ht="9" customHeight="1">
      <c r="A18" s="19"/>
      <c r="B18" s="20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</row>
    <row r="19" spans="1:22" ht="9" customHeight="1">
      <c r="A19" s="19">
        <v>2019</v>
      </c>
      <c r="B19" s="20" t="s">
        <v>382</v>
      </c>
      <c r="C19" s="27">
        <v>48.584355999999985</v>
      </c>
      <c r="D19" s="27">
        <v>52.051509000000003</v>
      </c>
      <c r="E19" s="27">
        <v>13.138769999999999</v>
      </c>
      <c r="F19" s="27">
        <v>41.665834000000018</v>
      </c>
      <c r="G19" s="27">
        <v>58.709148000000013</v>
      </c>
      <c r="H19" s="27">
        <v>428.15465099999886</v>
      </c>
      <c r="I19" s="27">
        <v>536.3690059999999</v>
      </c>
      <c r="J19" s="27">
        <v>0</v>
      </c>
      <c r="K19" s="27">
        <v>123.07155599999997</v>
      </c>
      <c r="L19" s="27">
        <v>95.930541999999917</v>
      </c>
      <c r="M19" s="27">
        <v>114.42635399999995</v>
      </c>
      <c r="N19" s="27">
        <v>20.180324999999996</v>
      </c>
      <c r="O19" s="27">
        <v>19.781710000000004</v>
      </c>
      <c r="P19" s="27">
        <v>2.5718159999999988</v>
      </c>
      <c r="Q19" s="27">
        <v>68.365225000000066</v>
      </c>
      <c r="R19" s="27">
        <v>31.129113000000004</v>
      </c>
      <c r="S19" s="27">
        <v>95.223634000000033</v>
      </c>
      <c r="T19" s="27">
        <v>37.334159000000042</v>
      </c>
      <c r="U19" s="27">
        <v>3.785542</v>
      </c>
      <c r="V19" s="15"/>
    </row>
    <row r="20" spans="1:22" ht="9" customHeight="1">
      <c r="A20" s="19"/>
      <c r="B20" s="20" t="s">
        <v>383</v>
      </c>
      <c r="C20" s="27">
        <v>43.424889999999998</v>
      </c>
      <c r="D20" s="27">
        <v>36.428934000000005</v>
      </c>
      <c r="E20" s="27">
        <v>9.5834850000000031</v>
      </c>
      <c r="F20" s="27">
        <v>34.07557000000002</v>
      </c>
      <c r="G20" s="27">
        <v>75.499240000000015</v>
      </c>
      <c r="H20" s="27">
        <v>295.71148100000028</v>
      </c>
      <c r="I20" s="27">
        <v>368.60727500000007</v>
      </c>
      <c r="J20" s="27">
        <v>0</v>
      </c>
      <c r="K20" s="27">
        <v>216.96494100000007</v>
      </c>
      <c r="L20" s="27">
        <v>83.15704000000008</v>
      </c>
      <c r="M20" s="27">
        <v>90.29809400000002</v>
      </c>
      <c r="N20" s="27">
        <v>24.657494</v>
      </c>
      <c r="O20" s="27">
        <v>14.688366000000002</v>
      </c>
      <c r="P20" s="27">
        <v>1.5220210000000001</v>
      </c>
      <c r="Q20" s="27">
        <v>69.457369000000057</v>
      </c>
      <c r="R20" s="27">
        <v>25.895771999999997</v>
      </c>
      <c r="S20" s="27">
        <v>74.697944999999947</v>
      </c>
      <c r="T20" s="27">
        <v>27.894725000000015</v>
      </c>
      <c r="U20" s="27">
        <v>2.9744000000000003E-2</v>
      </c>
    </row>
    <row r="21" spans="1:22" ht="9" customHeight="1">
      <c r="A21" s="19"/>
      <c r="B21" s="20" t="s">
        <v>384</v>
      </c>
      <c r="C21" s="27">
        <v>43.640392999999996</v>
      </c>
      <c r="D21" s="27">
        <v>42.629523999999975</v>
      </c>
      <c r="E21" s="27">
        <v>9.5596670000000046</v>
      </c>
      <c r="F21" s="27">
        <v>35.610921999999981</v>
      </c>
      <c r="G21" s="27">
        <v>55.496091</v>
      </c>
      <c r="H21" s="27">
        <v>334.99505700000071</v>
      </c>
      <c r="I21" s="27">
        <v>359.47402999999997</v>
      </c>
      <c r="J21" s="27">
        <v>1.5999999999999999E-5</v>
      </c>
      <c r="K21" s="27">
        <v>152.77446799999993</v>
      </c>
      <c r="L21" s="27">
        <v>100.48859100000027</v>
      </c>
      <c r="M21" s="27">
        <v>91.298634999999976</v>
      </c>
      <c r="N21" s="27">
        <v>30.844378000000003</v>
      </c>
      <c r="O21" s="27">
        <v>45.240134999999995</v>
      </c>
      <c r="P21" s="27">
        <v>1.2307059999999996</v>
      </c>
      <c r="Q21" s="27">
        <v>65.145991000000109</v>
      </c>
      <c r="R21" s="27">
        <v>24.557458000000018</v>
      </c>
      <c r="S21" s="27">
        <v>64.993066000000056</v>
      </c>
      <c r="T21" s="27">
        <v>31.079224000000046</v>
      </c>
      <c r="U21" s="27">
        <v>1.6338999999999999E-2</v>
      </c>
    </row>
    <row r="22" spans="1:22" ht="9" customHeight="1">
      <c r="A22" s="19"/>
      <c r="B22" s="20" t="s">
        <v>385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</row>
    <row r="23" spans="1:22" ht="9" customHeight="1">
      <c r="A23" s="19"/>
      <c r="B23" s="20" t="s">
        <v>386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</row>
    <row r="24" spans="1:22" ht="9" customHeight="1">
      <c r="A24" s="19"/>
      <c r="B24" s="20" t="s">
        <v>387</v>
      </c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</row>
    <row r="25" spans="1:22" ht="9" customHeight="1">
      <c r="A25" s="19"/>
      <c r="B25" s="20" t="s">
        <v>388</v>
      </c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2" ht="9" customHeight="1">
      <c r="A26" s="19"/>
      <c r="B26" s="20" t="s">
        <v>389</v>
      </c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2" ht="9" customHeight="1">
      <c r="A27" s="19"/>
      <c r="B27" s="20" t="s">
        <v>390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2" ht="9" customHeight="1">
      <c r="A28" s="19"/>
      <c r="B28" s="20" t="s">
        <v>391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2" ht="9" customHeight="1">
      <c r="A29" s="19"/>
      <c r="B29" s="20" t="s">
        <v>392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</row>
    <row r="30" spans="1:22" ht="9" customHeight="1">
      <c r="A30" s="19"/>
      <c r="B30" s="20" t="s">
        <v>393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</row>
    <row r="31" spans="1:22" ht="9" customHeight="1">
      <c r="A31" s="28"/>
      <c r="B31" s="28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</row>
    <row r="32" spans="1:22" ht="9" customHeight="1">
      <c r="A32" s="28"/>
      <c r="B32" s="28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</row>
    <row r="33" spans="1:17" ht="9" customHeight="1" thickBot="1"/>
    <row r="34" spans="1:17" ht="13.5" thickBot="1">
      <c r="C34" s="116" t="s">
        <v>205</v>
      </c>
      <c r="D34" s="211" t="s">
        <v>5</v>
      </c>
      <c r="E34" s="212"/>
      <c r="F34" s="212"/>
      <c r="G34" s="212"/>
      <c r="H34" s="213"/>
      <c r="I34" s="29"/>
      <c r="J34" s="29"/>
      <c r="L34" s="116" t="s">
        <v>205</v>
      </c>
      <c r="M34" s="211" t="s">
        <v>5</v>
      </c>
      <c r="N34" s="212"/>
      <c r="O34" s="212"/>
      <c r="P34" s="212"/>
      <c r="Q34" s="213"/>
    </row>
    <row r="35" spans="1:17" ht="9.75" customHeight="1">
      <c r="C35" s="30">
        <v>1</v>
      </c>
      <c r="D35" s="31" t="s">
        <v>206</v>
      </c>
      <c r="L35" s="30">
        <v>4</v>
      </c>
      <c r="M35" s="32" t="s">
        <v>353</v>
      </c>
    </row>
    <row r="36" spans="1:17" ht="9.75" customHeight="1">
      <c r="C36" s="33" t="s">
        <v>207</v>
      </c>
      <c r="D36" s="14" t="s">
        <v>208</v>
      </c>
      <c r="L36" s="33" t="s">
        <v>197</v>
      </c>
      <c r="M36" s="34" t="s">
        <v>365</v>
      </c>
    </row>
    <row r="37" spans="1:17" ht="9.75" customHeight="1">
      <c r="A37" s="189" t="s">
        <v>193</v>
      </c>
      <c r="B37" s="189"/>
      <c r="C37" s="35" t="s">
        <v>209</v>
      </c>
      <c r="D37" s="20" t="s">
        <v>210</v>
      </c>
      <c r="L37" s="33" t="s">
        <v>198</v>
      </c>
      <c r="M37" s="34" t="s">
        <v>211</v>
      </c>
    </row>
    <row r="38" spans="1:17" ht="9.75" customHeight="1">
      <c r="C38" s="35" t="s">
        <v>212</v>
      </c>
      <c r="D38" s="20" t="s">
        <v>351</v>
      </c>
      <c r="L38" s="30">
        <v>5</v>
      </c>
      <c r="M38" s="32" t="s">
        <v>213</v>
      </c>
    </row>
    <row r="39" spans="1:17" ht="9.75" customHeight="1">
      <c r="C39" s="33" t="s">
        <v>214</v>
      </c>
      <c r="D39" s="34" t="s">
        <v>215</v>
      </c>
      <c r="L39" s="33" t="s">
        <v>199</v>
      </c>
      <c r="M39" s="34" t="s">
        <v>216</v>
      </c>
    </row>
    <row r="40" spans="1:17" ht="9.75" customHeight="1">
      <c r="C40" s="35" t="s">
        <v>217</v>
      </c>
      <c r="D40" s="20" t="s">
        <v>210</v>
      </c>
      <c r="L40" s="33" t="s">
        <v>218</v>
      </c>
      <c r="M40" s="34" t="s">
        <v>219</v>
      </c>
    </row>
    <row r="41" spans="1:17" ht="9.75" customHeight="1">
      <c r="C41" s="35" t="s">
        <v>220</v>
      </c>
      <c r="D41" s="20" t="s">
        <v>351</v>
      </c>
      <c r="L41" s="35" t="s">
        <v>221</v>
      </c>
      <c r="M41" s="20" t="s">
        <v>222</v>
      </c>
    </row>
    <row r="42" spans="1:17" ht="9.75" customHeight="1">
      <c r="C42" s="30">
        <v>2</v>
      </c>
      <c r="D42" s="32" t="s">
        <v>352</v>
      </c>
      <c r="L42" s="35" t="s">
        <v>223</v>
      </c>
      <c r="M42" s="20" t="s">
        <v>224</v>
      </c>
    </row>
    <row r="43" spans="1:17" ht="9.75" customHeight="1">
      <c r="C43" s="33" t="s">
        <v>194</v>
      </c>
      <c r="D43" s="14" t="s">
        <v>208</v>
      </c>
      <c r="L43" s="33" t="s">
        <v>200</v>
      </c>
      <c r="M43" s="34" t="s">
        <v>211</v>
      </c>
    </row>
    <row r="44" spans="1:17" ht="9.75" customHeight="1">
      <c r="C44" s="33" t="s">
        <v>195</v>
      </c>
      <c r="D44" s="34" t="s">
        <v>215</v>
      </c>
      <c r="L44" s="30">
        <v>6</v>
      </c>
      <c r="M44" s="32" t="s">
        <v>225</v>
      </c>
    </row>
    <row r="45" spans="1:17" ht="9.75" customHeight="1">
      <c r="C45" s="30">
        <v>3</v>
      </c>
      <c r="D45" s="32" t="s">
        <v>226</v>
      </c>
      <c r="L45" s="33" t="s">
        <v>201</v>
      </c>
      <c r="M45" s="34" t="s">
        <v>227</v>
      </c>
    </row>
    <row r="46" spans="1:17" ht="9.75" customHeight="1">
      <c r="C46" s="33" t="s">
        <v>196</v>
      </c>
      <c r="D46" s="14" t="s">
        <v>208</v>
      </c>
      <c r="L46" s="33" t="s">
        <v>202</v>
      </c>
      <c r="M46" s="34" t="s">
        <v>228</v>
      </c>
    </row>
    <row r="47" spans="1:17" ht="9.75" customHeight="1">
      <c r="C47" s="33" t="s">
        <v>229</v>
      </c>
      <c r="D47" s="34" t="s">
        <v>215</v>
      </c>
      <c r="L47" s="33" t="s">
        <v>203</v>
      </c>
      <c r="M47" s="34" t="s">
        <v>230</v>
      </c>
    </row>
    <row r="48" spans="1:17" ht="9.75" customHeight="1">
      <c r="C48" s="35" t="s">
        <v>231</v>
      </c>
      <c r="D48" s="20" t="s">
        <v>232</v>
      </c>
      <c r="L48" s="30" t="s">
        <v>204</v>
      </c>
      <c r="M48" s="32" t="s">
        <v>233</v>
      </c>
    </row>
    <row r="49" spans="1:21" ht="9.75" customHeight="1">
      <c r="C49" s="35" t="s">
        <v>234</v>
      </c>
      <c r="D49" s="20" t="s">
        <v>235</v>
      </c>
    </row>
    <row r="50" spans="1:21" ht="9.75" customHeight="1"/>
    <row r="51" spans="1:21" ht="9.75" customHeight="1">
      <c r="C51" s="33"/>
      <c r="D51" s="34"/>
    </row>
    <row r="52" spans="1:21" ht="9.75" customHeight="1">
      <c r="D52" s="36" t="s">
        <v>368</v>
      </c>
    </row>
    <row r="55" spans="1:21" ht="39" customHeight="1">
      <c r="A55" s="210" t="s">
        <v>367</v>
      </c>
      <c r="B55" s="210"/>
      <c r="C55" s="210"/>
      <c r="D55" s="210"/>
      <c r="E55" s="210"/>
      <c r="F55" s="210"/>
      <c r="G55" s="210"/>
      <c r="H55" s="210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0"/>
      <c r="U55" s="210"/>
    </row>
  </sheetData>
  <mergeCells count="9">
    <mergeCell ref="A55:U55"/>
    <mergeCell ref="D34:H34"/>
    <mergeCell ref="M34:Q34"/>
    <mergeCell ref="A37:B37"/>
    <mergeCell ref="A2:U2"/>
    <mergeCell ref="A3:U3"/>
    <mergeCell ref="A4:A5"/>
    <mergeCell ref="B4:B5"/>
    <mergeCell ref="C5:U5"/>
  </mergeCells>
  <phoneticPr fontId="1" type="noConversion"/>
  <hyperlinks>
    <hyperlink ref="A37:B37" location="Indice!A1" display="Voltar ao Indice"/>
  </hyperlinks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V55"/>
  <sheetViews>
    <sheetView showGridLines="0" topLeftCell="A2" zoomScale="90" zoomScaleNormal="90" workbookViewId="0">
      <selection activeCell="A2" sqref="A2:U2"/>
    </sheetView>
  </sheetViews>
  <sheetFormatPr defaultRowHeight="12.75"/>
  <cols>
    <col min="1" max="2" width="9.140625" style="11"/>
    <col min="3" max="21" width="9" style="11" customWidth="1"/>
    <col min="22" max="22" width="9.28515625" style="11" bestFit="1" customWidth="1"/>
    <col min="23" max="16384" width="9.140625" style="11"/>
  </cols>
  <sheetData>
    <row r="1" spans="1:22" ht="2.25" hidden="1" customHeight="1"/>
    <row r="2" spans="1:22" ht="21" customHeight="1">
      <c r="A2" s="201" t="s">
        <v>409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</row>
    <row r="3" spans="1:22" ht="18" customHeight="1" thickBot="1">
      <c r="A3" s="205" t="s">
        <v>399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2" ht="23.25" customHeight="1" thickBot="1">
      <c r="A4" s="214" t="s">
        <v>163</v>
      </c>
      <c r="B4" s="214" t="s">
        <v>164</v>
      </c>
      <c r="C4" s="127">
        <v>111</v>
      </c>
      <c r="D4" s="127">
        <v>112</v>
      </c>
      <c r="E4" s="127">
        <v>121</v>
      </c>
      <c r="F4" s="127">
        <v>122</v>
      </c>
      <c r="G4" s="127" t="s">
        <v>194</v>
      </c>
      <c r="H4" s="127" t="s">
        <v>195</v>
      </c>
      <c r="I4" s="127" t="s">
        <v>196</v>
      </c>
      <c r="J4" s="127">
        <v>321</v>
      </c>
      <c r="K4" s="127">
        <v>322</v>
      </c>
      <c r="L4" s="127" t="s">
        <v>197</v>
      </c>
      <c r="M4" s="127" t="s">
        <v>198</v>
      </c>
      <c r="N4" s="127" t="s">
        <v>199</v>
      </c>
      <c r="O4" s="127">
        <v>521</v>
      </c>
      <c r="P4" s="127">
        <v>522</v>
      </c>
      <c r="Q4" s="127" t="s">
        <v>200</v>
      </c>
      <c r="R4" s="127" t="s">
        <v>201</v>
      </c>
      <c r="S4" s="127" t="s">
        <v>202</v>
      </c>
      <c r="T4" s="127" t="s">
        <v>203</v>
      </c>
      <c r="U4" s="127" t="s">
        <v>204</v>
      </c>
    </row>
    <row r="5" spans="1:22" ht="11.25" customHeight="1" thickBot="1">
      <c r="A5" s="215"/>
      <c r="B5" s="215"/>
      <c r="C5" s="216" t="s">
        <v>310</v>
      </c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8"/>
    </row>
    <row r="6" spans="1:22" ht="9" customHeight="1">
      <c r="A6" s="19">
        <v>2018</v>
      </c>
      <c r="B6" s="20" t="s">
        <v>382</v>
      </c>
      <c r="C6" s="27">
        <v>14.158512000000002</v>
      </c>
      <c r="D6" s="27">
        <v>22.289328000000026</v>
      </c>
      <c r="E6" s="27">
        <v>3.1837699999999987</v>
      </c>
      <c r="F6" s="27">
        <v>128.99523000000022</v>
      </c>
      <c r="G6" s="27">
        <v>20.569385</v>
      </c>
      <c r="H6" s="27">
        <v>318.1837539999982</v>
      </c>
      <c r="I6" s="27">
        <v>0.24250099999999999</v>
      </c>
      <c r="J6" s="27">
        <v>56.271402999999992</v>
      </c>
      <c r="K6" s="27">
        <v>111.257972</v>
      </c>
      <c r="L6" s="27">
        <v>85.718045999999973</v>
      </c>
      <c r="M6" s="27">
        <v>69.146026000000106</v>
      </c>
      <c r="N6" s="27">
        <v>29.479175000000012</v>
      </c>
      <c r="O6" s="27">
        <v>46.799800000000005</v>
      </c>
      <c r="P6" s="27">
        <v>1.66198</v>
      </c>
      <c r="Q6" s="27">
        <v>60.121913000000042</v>
      </c>
      <c r="R6" s="27">
        <v>33.126849000000043</v>
      </c>
      <c r="S6" s="27">
        <v>81.470728000000108</v>
      </c>
      <c r="T6" s="27">
        <v>37.089552999999931</v>
      </c>
      <c r="U6" s="27">
        <v>2.0255709999999998</v>
      </c>
      <c r="V6" s="15"/>
    </row>
    <row r="7" spans="1:22" ht="9" customHeight="1">
      <c r="A7" s="19"/>
      <c r="B7" s="20" t="s">
        <v>383</v>
      </c>
      <c r="C7" s="27">
        <v>3.5892469999999994</v>
      </c>
      <c r="D7" s="27">
        <v>18.393622000000004</v>
      </c>
      <c r="E7" s="27">
        <v>4.3817899999999996</v>
      </c>
      <c r="F7" s="27">
        <v>117.57166600000012</v>
      </c>
      <c r="G7" s="27">
        <v>21.899346999999999</v>
      </c>
      <c r="H7" s="27">
        <v>318.90059899999949</v>
      </c>
      <c r="I7" s="27">
        <v>0.61225800000000008</v>
      </c>
      <c r="J7" s="27">
        <v>63.748699000000002</v>
      </c>
      <c r="K7" s="27">
        <v>79.368977999999956</v>
      </c>
      <c r="L7" s="27">
        <v>93.44863099999985</v>
      </c>
      <c r="M7" s="27">
        <v>68.038699000000065</v>
      </c>
      <c r="N7" s="27">
        <v>15.921957000000004</v>
      </c>
      <c r="O7" s="27">
        <v>31.148307999999997</v>
      </c>
      <c r="P7" s="27">
        <v>1.7255949999999998</v>
      </c>
      <c r="Q7" s="27">
        <v>48.839185000000001</v>
      </c>
      <c r="R7" s="27">
        <v>33.101508000000003</v>
      </c>
      <c r="S7" s="27">
        <v>75.214407999999949</v>
      </c>
      <c r="T7" s="27">
        <v>37.860086000000123</v>
      </c>
      <c r="U7" s="27">
        <v>1.9456620000000004</v>
      </c>
    </row>
    <row r="8" spans="1:22" ht="9" customHeight="1">
      <c r="A8" s="19"/>
      <c r="B8" s="20" t="s">
        <v>384</v>
      </c>
      <c r="C8" s="27">
        <v>6.0694479999999977</v>
      </c>
      <c r="D8" s="27">
        <v>19.357034000000013</v>
      </c>
      <c r="E8" s="27">
        <v>4.1645629999999993</v>
      </c>
      <c r="F8" s="27">
        <v>118.64858199999989</v>
      </c>
      <c r="G8" s="27">
        <v>21.597674000000001</v>
      </c>
      <c r="H8" s="27">
        <v>355.54528899999997</v>
      </c>
      <c r="I8" s="27">
        <v>0.29863800000000001</v>
      </c>
      <c r="J8" s="27">
        <v>68.330175999999994</v>
      </c>
      <c r="K8" s="27">
        <v>85.503891999999951</v>
      </c>
      <c r="L8" s="27">
        <v>98.633672000000118</v>
      </c>
      <c r="M8" s="27">
        <v>74.959970000000041</v>
      </c>
      <c r="N8" s="27">
        <v>20.248817999999996</v>
      </c>
      <c r="O8" s="27">
        <v>17.503363999999994</v>
      </c>
      <c r="P8" s="27">
        <v>2.2128760000000001</v>
      </c>
      <c r="Q8" s="27">
        <v>59.903664000000084</v>
      </c>
      <c r="R8" s="27">
        <v>37.876971999999945</v>
      </c>
      <c r="S8" s="27">
        <v>78.406335000000382</v>
      </c>
      <c r="T8" s="27">
        <v>43.056591000000019</v>
      </c>
      <c r="U8" s="27">
        <v>1.6721610000000005</v>
      </c>
    </row>
    <row r="9" spans="1:22" ht="9" customHeight="1">
      <c r="A9" s="19"/>
      <c r="B9" s="20" t="s">
        <v>385</v>
      </c>
      <c r="C9" s="27">
        <v>17.569701000000006</v>
      </c>
      <c r="D9" s="27">
        <v>16.898573999999993</v>
      </c>
      <c r="E9" s="27">
        <v>5.8391600000000041</v>
      </c>
      <c r="F9" s="27">
        <v>102.72400400000002</v>
      </c>
      <c r="G9" s="27">
        <v>22.987188</v>
      </c>
      <c r="H9" s="27">
        <v>334.67601600000097</v>
      </c>
      <c r="I9" s="27">
        <v>0.13339600000000001</v>
      </c>
      <c r="J9" s="27">
        <v>97.350187000000005</v>
      </c>
      <c r="K9" s="27">
        <v>138.60609099999991</v>
      </c>
      <c r="L9" s="27">
        <v>103.01175399999998</v>
      </c>
      <c r="M9" s="27">
        <v>93.280102000000085</v>
      </c>
      <c r="N9" s="27">
        <v>15.182720999999999</v>
      </c>
      <c r="O9" s="27">
        <v>16.834365000000002</v>
      </c>
      <c r="P9" s="27">
        <v>2.6488829999999997</v>
      </c>
      <c r="Q9" s="27">
        <v>59.685512999999993</v>
      </c>
      <c r="R9" s="27">
        <v>34.950970999999981</v>
      </c>
      <c r="S9" s="27">
        <v>68.121161000000058</v>
      </c>
      <c r="T9" s="27">
        <v>45.986238999999905</v>
      </c>
      <c r="U9" s="27">
        <v>2.5033259999999991</v>
      </c>
    </row>
    <row r="10" spans="1:22" ht="9" customHeight="1">
      <c r="A10" s="19"/>
      <c r="B10" s="20" t="s">
        <v>386</v>
      </c>
      <c r="C10" s="27">
        <v>7.2464819999999985</v>
      </c>
      <c r="D10" s="27">
        <v>15.318694999999991</v>
      </c>
      <c r="E10" s="27">
        <v>7.0291300000000065</v>
      </c>
      <c r="F10" s="27">
        <v>110.97093300000022</v>
      </c>
      <c r="G10" s="27">
        <v>22.760971000000016</v>
      </c>
      <c r="H10" s="27">
        <v>394.18309300000084</v>
      </c>
      <c r="I10" s="27">
        <v>7.0166000000000006E-2</v>
      </c>
      <c r="J10" s="27">
        <v>97.162324000000012</v>
      </c>
      <c r="K10" s="27">
        <v>131.68305699999999</v>
      </c>
      <c r="L10" s="27">
        <v>117.11180500000007</v>
      </c>
      <c r="M10" s="27">
        <v>81.792156999999989</v>
      </c>
      <c r="N10" s="27">
        <v>21.544613000000005</v>
      </c>
      <c r="O10" s="27">
        <v>22.568032000000002</v>
      </c>
      <c r="P10" s="27">
        <v>2.2305559999999991</v>
      </c>
      <c r="Q10" s="27">
        <v>54.839365000000029</v>
      </c>
      <c r="R10" s="27">
        <v>41.913882000000029</v>
      </c>
      <c r="S10" s="27">
        <v>73.486886000000155</v>
      </c>
      <c r="T10" s="27">
        <v>42.033041999999938</v>
      </c>
      <c r="U10" s="27">
        <v>3.9194490000000002</v>
      </c>
    </row>
    <row r="11" spans="1:22" ht="9" customHeight="1">
      <c r="A11" s="19"/>
      <c r="B11" s="20" t="s">
        <v>387</v>
      </c>
      <c r="C11" s="27">
        <v>4.0226839999999973</v>
      </c>
      <c r="D11" s="27">
        <v>14.342212000000004</v>
      </c>
      <c r="E11" s="27">
        <v>5.9229930000000017</v>
      </c>
      <c r="F11" s="27">
        <v>102.80193300000018</v>
      </c>
      <c r="G11" s="27">
        <v>23.51358500000001</v>
      </c>
      <c r="H11" s="27">
        <v>367.30676799999918</v>
      </c>
      <c r="I11" s="27">
        <v>1.3129E-2</v>
      </c>
      <c r="J11" s="27">
        <v>87.140881999999976</v>
      </c>
      <c r="K11" s="27">
        <v>135.63229899999999</v>
      </c>
      <c r="L11" s="27">
        <v>124.14244400000028</v>
      </c>
      <c r="M11" s="27">
        <v>75.472730999999897</v>
      </c>
      <c r="N11" s="27">
        <v>18.717477999999996</v>
      </c>
      <c r="O11" s="27">
        <v>17.407684999999997</v>
      </c>
      <c r="P11" s="27">
        <v>2.0514349999999992</v>
      </c>
      <c r="Q11" s="27">
        <v>66.673537999999979</v>
      </c>
      <c r="R11" s="27">
        <v>40.029355999999993</v>
      </c>
      <c r="S11" s="27">
        <v>92.260286999999877</v>
      </c>
      <c r="T11" s="27">
        <v>45.563892000000052</v>
      </c>
      <c r="U11" s="27">
        <v>3.1522329999999998</v>
      </c>
    </row>
    <row r="12" spans="1:22" ht="9" customHeight="1">
      <c r="A12" s="19"/>
      <c r="B12" s="20" t="s">
        <v>388</v>
      </c>
      <c r="C12" s="27">
        <v>12.740857</v>
      </c>
      <c r="D12" s="27">
        <v>14.846816000000002</v>
      </c>
      <c r="E12" s="27">
        <v>5.973688000000001</v>
      </c>
      <c r="F12" s="27">
        <v>121.03230799999993</v>
      </c>
      <c r="G12" s="27">
        <v>26.136313999999988</v>
      </c>
      <c r="H12" s="27">
        <v>406.61386200000055</v>
      </c>
      <c r="I12" s="27">
        <v>2.2946000000000001E-2</v>
      </c>
      <c r="J12" s="27">
        <v>83.722094000000013</v>
      </c>
      <c r="K12" s="27">
        <v>81.184863999999919</v>
      </c>
      <c r="L12" s="27">
        <v>121.29070500000016</v>
      </c>
      <c r="M12" s="27">
        <v>77.661647000000102</v>
      </c>
      <c r="N12" s="27">
        <v>35.240593000000004</v>
      </c>
      <c r="O12" s="27">
        <v>14.363571999999998</v>
      </c>
      <c r="P12" s="27">
        <v>3.2686809999999999</v>
      </c>
      <c r="Q12" s="27">
        <v>65.612761999999961</v>
      </c>
      <c r="R12" s="27">
        <v>42.908027000000047</v>
      </c>
      <c r="S12" s="27">
        <v>119.02283899999972</v>
      </c>
      <c r="T12" s="27">
        <v>45.495596000000049</v>
      </c>
      <c r="U12" s="27">
        <v>3.0498839999999996</v>
      </c>
    </row>
    <row r="13" spans="1:22" ht="9" customHeight="1">
      <c r="A13" s="19"/>
      <c r="B13" s="20" t="s">
        <v>389</v>
      </c>
      <c r="C13" s="27">
        <v>10.825405999999997</v>
      </c>
      <c r="D13" s="27">
        <v>14.822745999999979</v>
      </c>
      <c r="E13" s="27">
        <v>4.3920890000000012</v>
      </c>
      <c r="F13" s="27">
        <v>112.32388899999994</v>
      </c>
      <c r="G13" s="27">
        <v>22.931405999999988</v>
      </c>
      <c r="H13" s="27">
        <v>333.79325799999924</v>
      </c>
      <c r="I13" s="27">
        <v>2.4711999999999998E-2</v>
      </c>
      <c r="J13" s="27">
        <v>119.70767499999999</v>
      </c>
      <c r="K13" s="27">
        <v>114.98525399999995</v>
      </c>
      <c r="L13" s="27">
        <v>99.683302000000197</v>
      </c>
      <c r="M13" s="27">
        <v>78.775622999999996</v>
      </c>
      <c r="N13" s="27">
        <v>29.481624000000007</v>
      </c>
      <c r="O13" s="27">
        <v>18.361157000000002</v>
      </c>
      <c r="P13" s="27">
        <v>1.9010289999999996</v>
      </c>
      <c r="Q13" s="27">
        <v>60.719337999999979</v>
      </c>
      <c r="R13" s="27">
        <v>34.039787000000011</v>
      </c>
      <c r="S13" s="27">
        <v>93.383311999999876</v>
      </c>
      <c r="T13" s="27">
        <v>45.968378000000122</v>
      </c>
      <c r="U13" s="27">
        <v>1.8277639999999997</v>
      </c>
    </row>
    <row r="14" spans="1:22" ht="9" customHeight="1">
      <c r="A14" s="19"/>
      <c r="B14" s="20" t="s">
        <v>390</v>
      </c>
      <c r="C14" s="27">
        <v>10.231692000000002</v>
      </c>
      <c r="D14" s="27">
        <v>18.328891999999978</v>
      </c>
      <c r="E14" s="27">
        <v>4.6314439999999992</v>
      </c>
      <c r="F14" s="27">
        <v>122.73209500000041</v>
      </c>
      <c r="G14" s="27">
        <v>20.924596000000026</v>
      </c>
      <c r="H14" s="27">
        <v>329.60757100000075</v>
      </c>
      <c r="I14" s="27">
        <v>2.5079999999999998E-3</v>
      </c>
      <c r="J14" s="27">
        <v>37.882128999999999</v>
      </c>
      <c r="K14" s="27">
        <v>66.787126000000001</v>
      </c>
      <c r="L14" s="27">
        <v>101.01960800000002</v>
      </c>
      <c r="M14" s="27">
        <v>77.593073000000047</v>
      </c>
      <c r="N14" s="27">
        <v>29.549551000000012</v>
      </c>
      <c r="O14" s="27">
        <v>13.562771</v>
      </c>
      <c r="P14" s="27">
        <v>1.2169350000000001</v>
      </c>
      <c r="Q14" s="27">
        <v>58.037274999999973</v>
      </c>
      <c r="R14" s="27">
        <v>33.482464999999983</v>
      </c>
      <c r="S14" s="27">
        <v>70.512898999999564</v>
      </c>
      <c r="T14" s="27">
        <v>46.816579999999952</v>
      </c>
      <c r="U14" s="27">
        <v>1.3407629999999997</v>
      </c>
    </row>
    <row r="15" spans="1:22" ht="9" customHeight="1">
      <c r="A15" s="19"/>
      <c r="B15" s="20" t="s">
        <v>391</v>
      </c>
      <c r="C15" s="27">
        <v>11.550482999999998</v>
      </c>
      <c r="D15" s="27">
        <v>26.479682000000018</v>
      </c>
      <c r="E15" s="27">
        <v>12.715920999999993</v>
      </c>
      <c r="F15" s="27">
        <v>141.04470000000006</v>
      </c>
      <c r="G15" s="27">
        <v>22.573971000000007</v>
      </c>
      <c r="H15" s="27">
        <v>422.10959199999678</v>
      </c>
      <c r="I15" s="27">
        <v>1.7403000000000002E-2</v>
      </c>
      <c r="J15" s="27">
        <v>0.85440899999999997</v>
      </c>
      <c r="K15" s="27">
        <v>69.687823000000094</v>
      </c>
      <c r="L15" s="27">
        <v>119.65928100000021</v>
      </c>
      <c r="M15" s="27">
        <v>89.201111000000012</v>
      </c>
      <c r="N15" s="27">
        <v>11.374235000000001</v>
      </c>
      <c r="O15" s="27">
        <v>15.994725000000004</v>
      </c>
      <c r="P15" s="27">
        <v>1.9226450000000006</v>
      </c>
      <c r="Q15" s="27">
        <v>67.085854999999938</v>
      </c>
      <c r="R15" s="27">
        <v>36.426416000000039</v>
      </c>
      <c r="S15" s="27">
        <v>97.929083999999662</v>
      </c>
      <c r="T15" s="27">
        <v>51.726025999999983</v>
      </c>
      <c r="U15" s="27">
        <v>1.643467</v>
      </c>
    </row>
    <row r="16" spans="1:22" ht="9" customHeight="1">
      <c r="A16" s="19"/>
      <c r="B16" s="20" t="s">
        <v>392</v>
      </c>
      <c r="C16" s="27">
        <v>6.2823449999999976</v>
      </c>
      <c r="D16" s="27">
        <v>29.830056000000003</v>
      </c>
      <c r="E16" s="27">
        <v>10.634172999999995</v>
      </c>
      <c r="F16" s="27">
        <v>126.75135900000005</v>
      </c>
      <c r="G16" s="27">
        <v>23.708775999999993</v>
      </c>
      <c r="H16" s="27">
        <v>378.63201499999843</v>
      </c>
      <c r="I16" s="27">
        <v>4.8539999999999998E-3</v>
      </c>
      <c r="J16" s="27">
        <v>22.007896999999996</v>
      </c>
      <c r="K16" s="27">
        <v>64.157768999999973</v>
      </c>
      <c r="L16" s="27">
        <v>106.66862100000012</v>
      </c>
      <c r="M16" s="27">
        <v>86.867569999999958</v>
      </c>
      <c r="N16" s="27">
        <v>5.4061179999999993</v>
      </c>
      <c r="O16" s="27">
        <v>27.631048</v>
      </c>
      <c r="P16" s="27">
        <v>1.3285259999999999</v>
      </c>
      <c r="Q16" s="27">
        <v>66.188033000000004</v>
      </c>
      <c r="R16" s="27">
        <v>40.465544999999985</v>
      </c>
      <c r="S16" s="27">
        <v>90.302819000000284</v>
      </c>
      <c r="T16" s="27">
        <v>48.690516999999957</v>
      </c>
      <c r="U16" s="27">
        <v>2.8231200000000003</v>
      </c>
    </row>
    <row r="17" spans="1:22" ht="9" customHeight="1">
      <c r="A17" s="19"/>
      <c r="B17" s="20" t="s">
        <v>393</v>
      </c>
      <c r="C17" s="27">
        <v>5.6429679999999989</v>
      </c>
      <c r="D17" s="27">
        <v>16.944093999999975</v>
      </c>
      <c r="E17" s="27">
        <v>10.568603999999997</v>
      </c>
      <c r="F17" s="27">
        <v>102.31220800000027</v>
      </c>
      <c r="G17" s="27">
        <v>24.899821999999997</v>
      </c>
      <c r="H17" s="27">
        <v>353.8349410000024</v>
      </c>
      <c r="I17" s="27">
        <v>1.5816E-2</v>
      </c>
      <c r="J17" s="27">
        <v>41.411229000000006</v>
      </c>
      <c r="K17" s="27">
        <v>80.072654000000014</v>
      </c>
      <c r="L17" s="27">
        <v>117.13198900000003</v>
      </c>
      <c r="M17" s="27">
        <v>75.91938000000016</v>
      </c>
      <c r="N17" s="27">
        <v>4.7932240000000004</v>
      </c>
      <c r="O17" s="27">
        <v>17.766156999999993</v>
      </c>
      <c r="P17" s="27">
        <v>1.528146</v>
      </c>
      <c r="Q17" s="27">
        <v>53.343333000000015</v>
      </c>
      <c r="R17" s="27">
        <v>39.33233400000001</v>
      </c>
      <c r="S17" s="27">
        <v>83.939560000000114</v>
      </c>
      <c r="T17" s="27">
        <v>42.782024000000007</v>
      </c>
      <c r="U17" s="27">
        <v>1.5330380000000001</v>
      </c>
    </row>
    <row r="18" spans="1:22" ht="9" customHeight="1">
      <c r="A18" s="19"/>
      <c r="B18" s="20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</row>
    <row r="19" spans="1:22" ht="9" customHeight="1">
      <c r="A19" s="19">
        <v>2019</v>
      </c>
      <c r="B19" s="20" t="s">
        <v>382</v>
      </c>
      <c r="C19" s="27">
        <v>10.310005</v>
      </c>
      <c r="D19" s="27">
        <v>19.241642999999996</v>
      </c>
      <c r="E19" s="27">
        <v>12.690559</v>
      </c>
      <c r="F19" s="27">
        <v>116.81994800000022</v>
      </c>
      <c r="G19" s="27">
        <v>29.764544999999998</v>
      </c>
      <c r="H19" s="27">
        <v>355.37535399999905</v>
      </c>
      <c r="I19" s="27">
        <v>3.64E-3</v>
      </c>
      <c r="J19" s="27">
        <v>44.368048999999999</v>
      </c>
      <c r="K19" s="27">
        <v>59.65720699999995</v>
      </c>
      <c r="L19" s="27">
        <v>83.570908000000017</v>
      </c>
      <c r="M19" s="27">
        <v>66.473993000000107</v>
      </c>
      <c r="N19" s="27">
        <v>18.381846000000007</v>
      </c>
      <c r="O19" s="27">
        <v>19.014960000000002</v>
      </c>
      <c r="P19" s="27">
        <v>2.2413910000000001</v>
      </c>
      <c r="Q19" s="27">
        <v>54.677112000000001</v>
      </c>
      <c r="R19" s="27">
        <v>28.946796000000003</v>
      </c>
      <c r="S19" s="27">
        <v>84.623282000000046</v>
      </c>
      <c r="T19" s="27">
        <v>41.701357000000016</v>
      </c>
      <c r="U19" s="27">
        <v>1.4324220000000001</v>
      </c>
      <c r="V19" s="15"/>
    </row>
    <row r="20" spans="1:22" ht="9" customHeight="1">
      <c r="A20" s="19"/>
      <c r="B20" s="20" t="s">
        <v>383</v>
      </c>
      <c r="C20" s="27">
        <v>8.439415999999996</v>
      </c>
      <c r="D20" s="27">
        <v>19.096653000000043</v>
      </c>
      <c r="E20" s="27">
        <v>7.8783310000000037</v>
      </c>
      <c r="F20" s="27">
        <v>116.48712100000006</v>
      </c>
      <c r="G20" s="27">
        <v>27.787682000000004</v>
      </c>
      <c r="H20" s="27">
        <v>389.79466700000097</v>
      </c>
      <c r="I20" s="27">
        <v>1.284E-3</v>
      </c>
      <c r="J20" s="27">
        <v>47.997632000000003</v>
      </c>
      <c r="K20" s="27">
        <v>55.035007</v>
      </c>
      <c r="L20" s="27">
        <v>93.395355000000265</v>
      </c>
      <c r="M20" s="27">
        <v>71.200464000000053</v>
      </c>
      <c r="N20" s="27">
        <v>14.653444</v>
      </c>
      <c r="O20" s="27">
        <v>12.452486</v>
      </c>
      <c r="P20" s="27">
        <v>1.7194280000000002</v>
      </c>
      <c r="Q20" s="27">
        <v>55.393189000000049</v>
      </c>
      <c r="R20" s="27">
        <v>31.199584999999995</v>
      </c>
      <c r="S20" s="27">
        <v>86.497274000000331</v>
      </c>
      <c r="T20" s="27">
        <v>47.181266000000129</v>
      </c>
      <c r="U20" s="27">
        <v>1.6751940000000001</v>
      </c>
    </row>
    <row r="21" spans="1:22" ht="9" customHeight="1">
      <c r="A21" s="19"/>
      <c r="B21" s="20" t="s">
        <v>384</v>
      </c>
      <c r="C21" s="27">
        <v>13.884942000000004</v>
      </c>
      <c r="D21" s="27">
        <v>19.031059000000003</v>
      </c>
      <c r="E21" s="27">
        <v>8.0750599999999952</v>
      </c>
      <c r="F21" s="27">
        <v>111.20481800000012</v>
      </c>
      <c r="G21" s="27">
        <v>25.915716000000003</v>
      </c>
      <c r="H21" s="27">
        <v>399.68362799999761</v>
      </c>
      <c r="I21" s="27">
        <v>3.1033000000000002E-2</v>
      </c>
      <c r="J21" s="27">
        <v>64.283485999999996</v>
      </c>
      <c r="K21" s="27">
        <v>67.485894999999971</v>
      </c>
      <c r="L21" s="27">
        <v>89.656263000000209</v>
      </c>
      <c r="M21" s="27">
        <v>78.793534000000065</v>
      </c>
      <c r="N21" s="27">
        <v>14.215228999999999</v>
      </c>
      <c r="O21" s="27">
        <v>16.450756999999999</v>
      </c>
      <c r="P21" s="27">
        <v>1.7345030000000001</v>
      </c>
      <c r="Q21" s="27">
        <v>59.079965999999935</v>
      </c>
      <c r="R21" s="27">
        <v>36.686104000000007</v>
      </c>
      <c r="S21" s="27">
        <v>80.258533000000483</v>
      </c>
      <c r="T21" s="27">
        <v>40.35661500000009</v>
      </c>
      <c r="U21" s="27">
        <v>1.8698699999999999</v>
      </c>
    </row>
    <row r="22" spans="1:22" ht="9" customHeight="1">
      <c r="A22" s="19"/>
      <c r="B22" s="20" t="s">
        <v>385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</row>
    <row r="23" spans="1:22" ht="9" customHeight="1">
      <c r="A23" s="19"/>
      <c r="B23" s="20" t="s">
        <v>386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</row>
    <row r="24" spans="1:22" ht="9" customHeight="1">
      <c r="A24" s="19"/>
      <c r="B24" s="20" t="s">
        <v>387</v>
      </c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</row>
    <row r="25" spans="1:22" ht="9" customHeight="1">
      <c r="A25" s="19"/>
      <c r="B25" s="20" t="s">
        <v>388</v>
      </c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2" ht="9" customHeight="1">
      <c r="A26" s="19"/>
      <c r="B26" s="20" t="s">
        <v>389</v>
      </c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2" ht="9" customHeight="1">
      <c r="A27" s="19"/>
      <c r="B27" s="20" t="s">
        <v>390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2" ht="9" customHeight="1">
      <c r="A28" s="19"/>
      <c r="B28" s="20" t="s">
        <v>391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2" ht="9" customHeight="1">
      <c r="A29" s="19"/>
      <c r="B29" s="20" t="s">
        <v>392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</row>
    <row r="30" spans="1:22" ht="9" customHeight="1">
      <c r="A30" s="19"/>
      <c r="B30" s="20" t="s">
        <v>393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</row>
    <row r="31" spans="1:22" ht="9" customHeight="1">
      <c r="A31" s="28"/>
      <c r="B31" s="28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</row>
    <row r="32" spans="1:22" ht="9" customHeight="1">
      <c r="A32" s="28"/>
      <c r="B32" s="28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</row>
    <row r="33" spans="1:17" ht="9" customHeight="1" thickBot="1"/>
    <row r="34" spans="1:17" ht="13.5" thickBot="1">
      <c r="C34" s="116" t="s">
        <v>205</v>
      </c>
      <c r="D34" s="211" t="s">
        <v>5</v>
      </c>
      <c r="E34" s="212"/>
      <c r="F34" s="212"/>
      <c r="G34" s="212"/>
      <c r="H34" s="213"/>
      <c r="I34" s="29"/>
      <c r="J34" s="29"/>
      <c r="L34" s="116" t="s">
        <v>205</v>
      </c>
      <c r="M34" s="211" t="s">
        <v>5</v>
      </c>
      <c r="N34" s="212"/>
      <c r="O34" s="212"/>
      <c r="P34" s="212"/>
      <c r="Q34" s="213"/>
    </row>
    <row r="35" spans="1:17" ht="9.75" customHeight="1">
      <c r="C35" s="30">
        <v>1</v>
      </c>
      <c r="D35" s="31" t="s">
        <v>206</v>
      </c>
      <c r="L35" s="30">
        <v>4</v>
      </c>
      <c r="M35" s="32" t="s">
        <v>353</v>
      </c>
    </row>
    <row r="36" spans="1:17" ht="9.75" customHeight="1">
      <c r="C36" s="33" t="s">
        <v>207</v>
      </c>
      <c r="D36" s="14" t="s">
        <v>208</v>
      </c>
      <c r="L36" s="33" t="s">
        <v>197</v>
      </c>
      <c r="M36" s="34" t="s">
        <v>365</v>
      </c>
    </row>
    <row r="37" spans="1:17" ht="9.75" customHeight="1">
      <c r="A37" s="189" t="s">
        <v>193</v>
      </c>
      <c r="B37" s="189"/>
      <c r="C37" s="35" t="s">
        <v>209</v>
      </c>
      <c r="D37" s="20" t="s">
        <v>210</v>
      </c>
      <c r="L37" s="33" t="s">
        <v>198</v>
      </c>
      <c r="M37" s="34" t="s">
        <v>211</v>
      </c>
    </row>
    <row r="38" spans="1:17" ht="9.75" customHeight="1">
      <c r="C38" s="35" t="s">
        <v>212</v>
      </c>
      <c r="D38" s="20" t="s">
        <v>351</v>
      </c>
      <c r="L38" s="30">
        <v>5</v>
      </c>
      <c r="M38" s="32" t="s">
        <v>213</v>
      </c>
    </row>
    <row r="39" spans="1:17" ht="9.75" customHeight="1">
      <c r="C39" s="33" t="s">
        <v>214</v>
      </c>
      <c r="D39" s="34" t="s">
        <v>215</v>
      </c>
      <c r="L39" s="33" t="s">
        <v>199</v>
      </c>
      <c r="M39" s="34" t="s">
        <v>216</v>
      </c>
    </row>
    <row r="40" spans="1:17" ht="9.75" customHeight="1">
      <c r="C40" s="35" t="s">
        <v>217</v>
      </c>
      <c r="D40" s="20" t="s">
        <v>210</v>
      </c>
      <c r="L40" s="33" t="s">
        <v>218</v>
      </c>
      <c r="M40" s="34" t="s">
        <v>219</v>
      </c>
    </row>
    <row r="41" spans="1:17" ht="9.75" customHeight="1">
      <c r="C41" s="35" t="s">
        <v>220</v>
      </c>
      <c r="D41" s="20" t="s">
        <v>351</v>
      </c>
      <c r="L41" s="35" t="s">
        <v>221</v>
      </c>
      <c r="M41" s="20" t="s">
        <v>222</v>
      </c>
    </row>
    <row r="42" spans="1:17" ht="9.75" customHeight="1">
      <c r="C42" s="30">
        <v>2</v>
      </c>
      <c r="D42" s="32" t="s">
        <v>352</v>
      </c>
      <c r="L42" s="35" t="s">
        <v>223</v>
      </c>
      <c r="M42" s="20" t="s">
        <v>224</v>
      </c>
    </row>
    <row r="43" spans="1:17" ht="9.75" customHeight="1">
      <c r="C43" s="33" t="s">
        <v>194</v>
      </c>
      <c r="D43" s="14" t="s">
        <v>208</v>
      </c>
      <c r="L43" s="33" t="s">
        <v>200</v>
      </c>
      <c r="M43" s="34" t="s">
        <v>211</v>
      </c>
    </row>
    <row r="44" spans="1:17" ht="9.75" customHeight="1">
      <c r="C44" s="33" t="s">
        <v>195</v>
      </c>
      <c r="D44" s="34" t="s">
        <v>215</v>
      </c>
      <c r="L44" s="30">
        <v>6</v>
      </c>
      <c r="M44" s="32" t="s">
        <v>225</v>
      </c>
    </row>
    <row r="45" spans="1:17" ht="9.75" customHeight="1">
      <c r="C45" s="30">
        <v>3</v>
      </c>
      <c r="D45" s="32" t="s">
        <v>226</v>
      </c>
      <c r="L45" s="33" t="s">
        <v>201</v>
      </c>
      <c r="M45" s="34" t="s">
        <v>227</v>
      </c>
    </row>
    <row r="46" spans="1:17" ht="9.75" customHeight="1">
      <c r="C46" s="33" t="s">
        <v>196</v>
      </c>
      <c r="D46" s="14" t="s">
        <v>208</v>
      </c>
      <c r="L46" s="33" t="s">
        <v>202</v>
      </c>
      <c r="M46" s="34" t="s">
        <v>228</v>
      </c>
    </row>
    <row r="47" spans="1:17" ht="9.75" customHeight="1">
      <c r="C47" s="33" t="s">
        <v>229</v>
      </c>
      <c r="D47" s="34" t="s">
        <v>215</v>
      </c>
      <c r="L47" s="33" t="s">
        <v>203</v>
      </c>
      <c r="M47" s="34" t="s">
        <v>230</v>
      </c>
    </row>
    <row r="48" spans="1:17" ht="9.75" customHeight="1">
      <c r="C48" s="35" t="s">
        <v>231</v>
      </c>
      <c r="D48" s="20" t="s">
        <v>232</v>
      </c>
      <c r="L48" s="30" t="s">
        <v>204</v>
      </c>
      <c r="M48" s="32" t="s">
        <v>233</v>
      </c>
    </row>
    <row r="49" spans="1:21" ht="9.75" customHeight="1">
      <c r="C49" s="35" t="s">
        <v>234</v>
      </c>
      <c r="D49" s="20" t="s">
        <v>235</v>
      </c>
    </row>
    <row r="50" spans="1:21" ht="9.75" customHeight="1"/>
    <row r="51" spans="1:21" ht="9.75" customHeight="1">
      <c r="C51" s="33"/>
      <c r="D51" s="34"/>
    </row>
    <row r="52" spans="1:21" ht="9.75" customHeight="1">
      <c r="D52" s="36" t="s">
        <v>368</v>
      </c>
    </row>
    <row r="55" spans="1:21" ht="39" customHeight="1">
      <c r="A55" s="210" t="s">
        <v>366</v>
      </c>
      <c r="B55" s="210"/>
      <c r="C55" s="210"/>
      <c r="D55" s="210"/>
      <c r="E55" s="210"/>
      <c r="F55" s="210"/>
      <c r="G55" s="210"/>
      <c r="H55" s="210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0"/>
      <c r="U55" s="210"/>
    </row>
  </sheetData>
  <mergeCells count="9">
    <mergeCell ref="A55:U55"/>
    <mergeCell ref="D34:H34"/>
    <mergeCell ref="M34:Q34"/>
    <mergeCell ref="A37:B37"/>
    <mergeCell ref="A2:U2"/>
    <mergeCell ref="A3:U3"/>
    <mergeCell ref="A4:A5"/>
    <mergeCell ref="B4:B5"/>
    <mergeCell ref="C5:U5"/>
  </mergeCells>
  <phoneticPr fontId="1" type="noConversion"/>
  <hyperlinks>
    <hyperlink ref="A37:B37" location="Indice!A1" display="Voltar ao Indice"/>
  </hyperlinks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T188"/>
  <sheetViews>
    <sheetView showGridLines="0" topLeftCell="A2" zoomScale="90" zoomScaleNormal="90" workbookViewId="0">
      <selection activeCell="A2" sqref="A2:S2"/>
    </sheetView>
  </sheetViews>
  <sheetFormatPr defaultRowHeight="9"/>
  <cols>
    <col min="1" max="1" width="6.85546875" style="19" customWidth="1"/>
    <col min="2" max="2" width="9.85546875" style="37" bestFit="1" customWidth="1"/>
    <col min="3" max="20" width="7.42578125" style="37" customWidth="1"/>
    <col min="21" max="16384" width="9.140625" style="37"/>
  </cols>
  <sheetData>
    <row r="1" spans="1:20" hidden="1"/>
    <row r="2" spans="1:20" s="25" customFormat="1" ht="21" customHeight="1">
      <c r="A2" s="201" t="s">
        <v>410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17"/>
    </row>
    <row r="3" spans="1:20" ht="18" customHeight="1" thickBot="1">
      <c r="A3" s="205" t="s">
        <v>398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72"/>
    </row>
    <row r="4" spans="1:20" s="22" customFormat="1" ht="23.25" customHeight="1" thickBot="1">
      <c r="A4" s="117" t="s">
        <v>163</v>
      </c>
      <c r="B4" s="117" t="s">
        <v>164</v>
      </c>
      <c r="C4" s="119" t="s">
        <v>6</v>
      </c>
      <c r="D4" s="119" t="s">
        <v>9</v>
      </c>
      <c r="E4" s="119" t="s">
        <v>13</v>
      </c>
      <c r="F4" s="119" t="s">
        <v>17</v>
      </c>
      <c r="G4" s="119" t="s">
        <v>24</v>
      </c>
      <c r="H4" s="119" t="s">
        <v>28</v>
      </c>
      <c r="I4" s="119" t="s">
        <v>35</v>
      </c>
      <c r="J4" s="119" t="s">
        <v>41</v>
      </c>
      <c r="K4" s="119" t="s">
        <v>48</v>
      </c>
      <c r="L4" s="119" t="s">
        <v>236</v>
      </c>
      <c r="M4" s="119" t="s">
        <v>207</v>
      </c>
      <c r="N4" s="119" t="s">
        <v>214</v>
      </c>
      <c r="O4" s="119" t="s">
        <v>237</v>
      </c>
      <c r="P4" s="119" t="s">
        <v>238</v>
      </c>
      <c r="Q4" s="119" t="s">
        <v>239</v>
      </c>
      <c r="R4" s="119" t="s">
        <v>240</v>
      </c>
      <c r="S4" s="119" t="s">
        <v>241</v>
      </c>
      <c r="T4" s="40"/>
    </row>
    <row r="5" spans="1:20" ht="11.25" customHeight="1" thickBot="1">
      <c r="A5" s="118"/>
      <c r="B5" s="118"/>
      <c r="C5" s="202" t="s">
        <v>310</v>
      </c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4"/>
      <c r="T5" s="41"/>
    </row>
    <row r="6" spans="1:20">
      <c r="A6" s="19">
        <v>2018</v>
      </c>
      <c r="B6" s="37" t="s">
        <v>382</v>
      </c>
      <c r="C6" s="23">
        <v>7.1429999999999993E-2</v>
      </c>
      <c r="D6" s="23">
        <v>1.6943669999999997</v>
      </c>
      <c r="E6" s="23">
        <v>46.178820000000002</v>
      </c>
      <c r="F6" s="23">
        <v>0</v>
      </c>
      <c r="G6" s="23">
        <v>1.6528609999999999</v>
      </c>
      <c r="H6" s="23">
        <v>0.27127200000000001</v>
      </c>
      <c r="I6" s="23">
        <v>6.3392729999999995</v>
      </c>
      <c r="J6" s="23">
        <v>14.001650999999997</v>
      </c>
      <c r="K6" s="23">
        <v>10.467949999999997</v>
      </c>
      <c r="L6" s="23">
        <v>31.323249999999998</v>
      </c>
      <c r="M6" s="23">
        <v>0.22942199999999999</v>
      </c>
      <c r="N6" s="23">
        <v>45.995186999999994</v>
      </c>
      <c r="O6" s="23">
        <v>0.45412399999999997</v>
      </c>
      <c r="P6" s="23">
        <v>0.18471400000000002</v>
      </c>
      <c r="Q6" s="23">
        <v>3.0815789999999992</v>
      </c>
      <c r="R6" s="23">
        <v>12.292906000000004</v>
      </c>
      <c r="S6" s="23">
        <v>2.2743320000000002</v>
      </c>
      <c r="T6" s="23"/>
    </row>
    <row r="7" spans="1:20">
      <c r="B7" s="37" t="s">
        <v>383</v>
      </c>
      <c r="C7" s="23">
        <v>5.1464000000000003E-2</v>
      </c>
      <c r="D7" s="23">
        <v>2.2297200000000004</v>
      </c>
      <c r="E7" s="23">
        <v>49.187693000000024</v>
      </c>
      <c r="F7" s="23">
        <v>0</v>
      </c>
      <c r="G7" s="23">
        <v>0.99286799999999997</v>
      </c>
      <c r="H7" s="23">
        <v>0.53254400000000002</v>
      </c>
      <c r="I7" s="23">
        <v>3.5598319999999992</v>
      </c>
      <c r="J7" s="23">
        <v>13.002265999999999</v>
      </c>
      <c r="K7" s="23">
        <v>8.4028530000000003</v>
      </c>
      <c r="L7" s="23">
        <v>27.066555999999999</v>
      </c>
      <c r="M7" s="23">
        <v>0.15283299999999997</v>
      </c>
      <c r="N7" s="23">
        <v>14.164601000000001</v>
      </c>
      <c r="O7" s="23">
        <v>6.8956000000000003E-2</v>
      </c>
      <c r="P7" s="23">
        <v>0.24353599999999997</v>
      </c>
      <c r="Q7" s="23">
        <v>9.3067119999999992</v>
      </c>
      <c r="R7" s="23">
        <v>3.3379780000000001</v>
      </c>
      <c r="S7" s="23">
        <v>4.1718699999999975</v>
      </c>
      <c r="T7" s="23"/>
    </row>
    <row r="8" spans="1:20">
      <c r="B8" s="37" t="s">
        <v>384</v>
      </c>
      <c r="C8" s="23">
        <v>0.12146000000000001</v>
      </c>
      <c r="D8" s="23">
        <v>2.1287930000000004</v>
      </c>
      <c r="E8" s="23">
        <v>48.176373000000019</v>
      </c>
      <c r="F8" s="23">
        <v>0.25340199999999996</v>
      </c>
      <c r="G8" s="23">
        <v>1.0873630000000001</v>
      </c>
      <c r="H8" s="23">
        <v>0.45824199999999993</v>
      </c>
      <c r="I8" s="23">
        <v>5.8283079999999989</v>
      </c>
      <c r="J8" s="23">
        <v>13.889262</v>
      </c>
      <c r="K8" s="23">
        <v>8.8141029999999976</v>
      </c>
      <c r="L8" s="23">
        <v>34.140319999999996</v>
      </c>
      <c r="M8" s="23">
        <v>0.22380999999999998</v>
      </c>
      <c r="N8" s="23">
        <v>43.121375999999998</v>
      </c>
      <c r="O8" s="23">
        <v>0.40743200000000002</v>
      </c>
      <c r="P8" s="23">
        <v>0.144478</v>
      </c>
      <c r="Q8" s="23">
        <v>5.8076229999999995</v>
      </c>
      <c r="R8" s="23">
        <v>3.1769990000000004</v>
      </c>
      <c r="S8" s="23">
        <v>12.015142999999998</v>
      </c>
      <c r="T8" s="23"/>
    </row>
    <row r="9" spans="1:20">
      <c r="B9" s="37" t="s">
        <v>385</v>
      </c>
      <c r="C9" s="23">
        <v>0.135656</v>
      </c>
      <c r="D9" s="23">
        <v>2.8786900000000002</v>
      </c>
      <c r="E9" s="23">
        <v>63.383664999999979</v>
      </c>
      <c r="F9" s="23">
        <v>0.70633100000000004</v>
      </c>
      <c r="G9" s="23">
        <v>1.6508080000000001</v>
      </c>
      <c r="H9" s="23">
        <v>0.100578</v>
      </c>
      <c r="I9" s="23">
        <v>4.6873949999999995</v>
      </c>
      <c r="J9" s="23">
        <v>22.288622999999998</v>
      </c>
      <c r="K9" s="23">
        <v>8.0906909999999979</v>
      </c>
      <c r="L9" s="23">
        <v>19.810403999999995</v>
      </c>
      <c r="M9" s="23">
        <v>0.2625579999999999</v>
      </c>
      <c r="N9" s="23">
        <v>35.226745999999999</v>
      </c>
      <c r="O9" s="23">
        <v>2.326883</v>
      </c>
      <c r="P9" s="23">
        <v>0.21030000000000001</v>
      </c>
      <c r="Q9" s="23">
        <v>8.2913050000000013</v>
      </c>
      <c r="R9" s="23">
        <v>5.2807769999999996</v>
      </c>
      <c r="S9" s="23">
        <v>6.5228349999999997</v>
      </c>
      <c r="T9" s="23"/>
    </row>
    <row r="10" spans="1:20">
      <c r="B10" s="37" t="s">
        <v>386</v>
      </c>
      <c r="C10" s="23">
        <v>0.16587500000000002</v>
      </c>
      <c r="D10" s="23">
        <v>2.073099</v>
      </c>
      <c r="E10" s="23">
        <v>62.428452999999955</v>
      </c>
      <c r="F10" s="23">
        <v>0.59323200000000009</v>
      </c>
      <c r="G10" s="23">
        <v>1.8597509999999999</v>
      </c>
      <c r="H10" s="23">
        <v>8.5836999999999983E-2</v>
      </c>
      <c r="I10" s="23">
        <v>5.520276</v>
      </c>
      <c r="J10" s="23">
        <v>21.051242999999999</v>
      </c>
      <c r="K10" s="23">
        <v>8.5253170000000011</v>
      </c>
      <c r="L10" s="23">
        <v>30.937464999999996</v>
      </c>
      <c r="M10" s="23">
        <v>0.33627599999999991</v>
      </c>
      <c r="N10" s="23">
        <v>24.762231000000003</v>
      </c>
      <c r="O10" s="23">
        <v>2.3040990000000003</v>
      </c>
      <c r="P10" s="23">
        <v>0.31010999999999994</v>
      </c>
      <c r="Q10" s="23">
        <v>8.2074839999999991</v>
      </c>
      <c r="R10" s="23">
        <v>6.524184</v>
      </c>
      <c r="S10" s="23">
        <v>14.156146</v>
      </c>
      <c r="T10" s="23"/>
    </row>
    <row r="11" spans="1:20">
      <c r="B11" s="37" t="s">
        <v>387</v>
      </c>
      <c r="C11" s="23">
        <v>0.18939899999999998</v>
      </c>
      <c r="D11" s="23">
        <v>4.4098790000000001</v>
      </c>
      <c r="E11" s="23">
        <v>64.376742999999948</v>
      </c>
      <c r="F11" s="23">
        <v>0.69619500000000001</v>
      </c>
      <c r="G11" s="23">
        <v>2.1887259999999999</v>
      </c>
      <c r="H11" s="23">
        <v>6.1741000000000004E-2</v>
      </c>
      <c r="I11" s="23">
        <v>4.5678280000000004</v>
      </c>
      <c r="J11" s="23">
        <v>25.765849000000006</v>
      </c>
      <c r="K11" s="23">
        <v>8.1455270000000013</v>
      </c>
      <c r="L11" s="23">
        <v>42.718071999999992</v>
      </c>
      <c r="M11" s="23">
        <v>0.39228499999999994</v>
      </c>
      <c r="N11" s="23">
        <v>55.345003000000005</v>
      </c>
      <c r="O11" s="23">
        <v>2.7704079999999993</v>
      </c>
      <c r="P11" s="23">
        <v>0.25214999999999999</v>
      </c>
      <c r="Q11" s="23">
        <v>5.708740999999999</v>
      </c>
      <c r="R11" s="23">
        <v>5.7796909999999997</v>
      </c>
      <c r="S11" s="23">
        <v>4.6426530000000001</v>
      </c>
      <c r="T11" s="23"/>
    </row>
    <row r="12" spans="1:20">
      <c r="B12" s="37" t="s">
        <v>388</v>
      </c>
      <c r="C12" s="23">
        <v>0.29004099999999999</v>
      </c>
      <c r="D12" s="23">
        <v>3.4096869999999999</v>
      </c>
      <c r="E12" s="23">
        <v>57.753864000000007</v>
      </c>
      <c r="F12" s="23">
        <v>1.5469809999999999</v>
      </c>
      <c r="G12" s="23">
        <v>1.9977800000000001</v>
      </c>
      <c r="H12" s="23">
        <v>0.13658900000000002</v>
      </c>
      <c r="I12" s="23">
        <v>3.3514700000000004</v>
      </c>
      <c r="J12" s="23">
        <v>27.512194999999984</v>
      </c>
      <c r="K12" s="23">
        <v>7.7991350000000015</v>
      </c>
      <c r="L12" s="23">
        <v>32.780685999999996</v>
      </c>
      <c r="M12" s="23">
        <v>0.28907700000000003</v>
      </c>
      <c r="N12" s="23">
        <v>33.89985699999999</v>
      </c>
      <c r="O12" s="23">
        <v>2.0779469999999991</v>
      </c>
      <c r="P12" s="23">
        <v>0.44629200000000002</v>
      </c>
      <c r="Q12" s="23">
        <v>4.544098</v>
      </c>
      <c r="R12" s="23">
        <v>5.1802840000000003</v>
      </c>
      <c r="S12" s="23">
        <v>18.210732999999998</v>
      </c>
      <c r="T12" s="23"/>
    </row>
    <row r="13" spans="1:20">
      <c r="B13" s="37" t="s">
        <v>389</v>
      </c>
      <c r="C13" s="23">
        <v>0.283858</v>
      </c>
      <c r="D13" s="23">
        <v>3.7689779999999997</v>
      </c>
      <c r="E13" s="23">
        <v>54.474667000000025</v>
      </c>
      <c r="F13" s="23">
        <v>0.28057499999999996</v>
      </c>
      <c r="G13" s="23">
        <v>1.8372120000000001</v>
      </c>
      <c r="H13" s="23">
        <v>0.133793</v>
      </c>
      <c r="I13" s="23">
        <v>3.9587760000000003</v>
      </c>
      <c r="J13" s="23">
        <v>35.522418999999999</v>
      </c>
      <c r="K13" s="23">
        <v>7.3697699999999999</v>
      </c>
      <c r="L13" s="23">
        <v>35.679130000000008</v>
      </c>
      <c r="M13" s="23">
        <v>0.32493</v>
      </c>
      <c r="N13" s="23">
        <v>32.354695999999997</v>
      </c>
      <c r="O13" s="23">
        <v>2.3005779999999998</v>
      </c>
      <c r="P13" s="23">
        <v>0.39119100000000007</v>
      </c>
      <c r="Q13" s="23">
        <v>2.3384610000000001</v>
      </c>
      <c r="R13" s="23">
        <v>7.2014550000000002</v>
      </c>
      <c r="S13" s="23">
        <v>4.6304939999999997</v>
      </c>
      <c r="T13" s="23"/>
    </row>
    <row r="14" spans="1:20">
      <c r="B14" s="37" t="s">
        <v>390</v>
      </c>
      <c r="C14" s="23">
        <v>0.217751</v>
      </c>
      <c r="D14" s="23">
        <v>1.7232659999999997</v>
      </c>
      <c r="E14" s="23">
        <v>38.182361999999991</v>
      </c>
      <c r="F14" s="23">
        <v>0.32248399999999999</v>
      </c>
      <c r="G14" s="23">
        <v>1.2942660000000004</v>
      </c>
      <c r="H14" s="23">
        <v>3.6385000000000001E-2</v>
      </c>
      <c r="I14" s="23">
        <v>3.9015830000000005</v>
      </c>
      <c r="J14" s="23">
        <v>46.521848999999989</v>
      </c>
      <c r="K14" s="23">
        <v>9.1024220000000007</v>
      </c>
      <c r="L14" s="23">
        <v>51.416943000000018</v>
      </c>
      <c r="M14" s="23">
        <v>0.33820899999999998</v>
      </c>
      <c r="N14" s="23">
        <v>32.793953999999992</v>
      </c>
      <c r="O14" s="23">
        <v>1.762964</v>
      </c>
      <c r="P14" s="23">
        <v>0.27495800000000004</v>
      </c>
      <c r="Q14" s="23">
        <v>4.3125870000000006</v>
      </c>
      <c r="R14" s="23">
        <v>7.8539850000000007</v>
      </c>
      <c r="S14" s="23">
        <v>5.997247999999999</v>
      </c>
      <c r="T14" s="23"/>
    </row>
    <row r="15" spans="1:20">
      <c r="B15" s="37" t="s">
        <v>391</v>
      </c>
      <c r="C15" s="23">
        <v>0.16644400000000004</v>
      </c>
      <c r="D15" s="23">
        <v>3.0167459999999995</v>
      </c>
      <c r="E15" s="23">
        <v>48.314983999999981</v>
      </c>
      <c r="F15" s="23">
        <v>0.965947</v>
      </c>
      <c r="G15" s="23">
        <v>2.5419419999999997</v>
      </c>
      <c r="H15" s="23">
        <v>8.6005999999999999E-2</v>
      </c>
      <c r="I15" s="23">
        <v>4.4894949999999989</v>
      </c>
      <c r="J15" s="23">
        <v>40.044186999999987</v>
      </c>
      <c r="K15" s="23">
        <v>9.2303750000000022</v>
      </c>
      <c r="L15" s="23">
        <v>25.134163000000001</v>
      </c>
      <c r="M15" s="23">
        <v>0.26224800000000004</v>
      </c>
      <c r="N15" s="23">
        <v>28.777031999999998</v>
      </c>
      <c r="O15" s="23">
        <v>2.7186630000000003</v>
      </c>
      <c r="P15" s="23">
        <v>0.36969400000000002</v>
      </c>
      <c r="Q15" s="23">
        <v>3.9740020000000009</v>
      </c>
      <c r="R15" s="23">
        <v>5.8513139999999995</v>
      </c>
      <c r="S15" s="23">
        <v>13.254084999999998</v>
      </c>
      <c r="T15" s="23"/>
    </row>
    <row r="16" spans="1:20">
      <c r="B16" s="37" t="s">
        <v>392</v>
      </c>
      <c r="C16" s="23">
        <v>0.10624500000000001</v>
      </c>
      <c r="D16" s="23">
        <v>1.8464300000000002</v>
      </c>
      <c r="E16" s="23">
        <v>48.786030000000018</v>
      </c>
      <c r="F16" s="23">
        <v>0.89537199999999995</v>
      </c>
      <c r="G16" s="23">
        <v>3.93391</v>
      </c>
      <c r="H16" s="23">
        <v>2.6943999999999999E-2</v>
      </c>
      <c r="I16" s="23">
        <v>5.7788930000000018</v>
      </c>
      <c r="J16" s="23">
        <v>13.302974000000004</v>
      </c>
      <c r="K16" s="23">
        <v>9.9813090000000013</v>
      </c>
      <c r="L16" s="23">
        <v>35.442671000000004</v>
      </c>
      <c r="M16" s="23">
        <v>0.25593799999999989</v>
      </c>
      <c r="N16" s="23">
        <v>40.978110999999998</v>
      </c>
      <c r="O16" s="23">
        <v>2.2430970000000001</v>
      </c>
      <c r="P16" s="23">
        <v>0.20854999999999999</v>
      </c>
      <c r="Q16" s="23">
        <v>5.6747829999999997</v>
      </c>
      <c r="R16" s="23">
        <v>6.8115109999999977</v>
      </c>
      <c r="S16" s="23">
        <v>9.0971260000000012</v>
      </c>
      <c r="T16" s="23"/>
    </row>
    <row r="17" spans="1:20">
      <c r="B17" s="37" t="s">
        <v>393</v>
      </c>
      <c r="C17" s="23">
        <v>0.10754099999999998</v>
      </c>
      <c r="D17" s="23">
        <v>1.6752729999999998</v>
      </c>
      <c r="E17" s="23">
        <v>41.491663999999979</v>
      </c>
      <c r="F17" s="23">
        <v>0.28614600000000001</v>
      </c>
      <c r="G17" s="23">
        <v>1.5744990000000003</v>
      </c>
      <c r="H17" s="23">
        <v>7.9038999999999998E-2</v>
      </c>
      <c r="I17" s="23">
        <v>4.4881749999999991</v>
      </c>
      <c r="J17" s="23">
        <v>10.954392000000004</v>
      </c>
      <c r="K17" s="23">
        <v>6.4722549999999996</v>
      </c>
      <c r="L17" s="23">
        <v>40.038015000000001</v>
      </c>
      <c r="M17" s="23">
        <v>0.28009499999999998</v>
      </c>
      <c r="N17" s="23">
        <v>41.900458999999998</v>
      </c>
      <c r="O17" s="23">
        <v>1.3667089999999997</v>
      </c>
      <c r="P17" s="23">
        <v>0.14424200000000001</v>
      </c>
      <c r="Q17" s="23">
        <v>2.0843840000000005</v>
      </c>
      <c r="R17" s="23">
        <v>5.2062459999999993</v>
      </c>
      <c r="S17" s="23">
        <v>8.5105800000000009</v>
      </c>
      <c r="T17" s="23"/>
    </row>
    <row r="18" spans="1:20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38"/>
      <c r="Q18" s="38"/>
      <c r="R18" s="38"/>
      <c r="S18" s="38"/>
      <c r="T18" s="38"/>
    </row>
    <row r="19" spans="1:20">
      <c r="A19" s="19">
        <v>2019</v>
      </c>
      <c r="B19" s="37" t="s">
        <v>382</v>
      </c>
      <c r="C19" s="23">
        <v>8.6839E-2</v>
      </c>
      <c r="D19" s="23">
        <v>1.3577600000000001</v>
      </c>
      <c r="E19" s="23">
        <v>51.971882999999956</v>
      </c>
      <c r="F19" s="23">
        <v>1.3241420000000002</v>
      </c>
      <c r="G19" s="23">
        <v>3.3658030000000001</v>
      </c>
      <c r="H19" s="23">
        <v>7.8847E-2</v>
      </c>
      <c r="I19" s="23">
        <v>6.0634019999999982</v>
      </c>
      <c r="J19" s="23">
        <v>15.327692000000001</v>
      </c>
      <c r="K19" s="23">
        <v>10.194886999999996</v>
      </c>
      <c r="L19" s="23">
        <v>25.919785999999998</v>
      </c>
      <c r="M19" s="23">
        <v>0.21799499999999999</v>
      </c>
      <c r="N19" s="23">
        <v>32.496597000000001</v>
      </c>
      <c r="O19" s="23">
        <v>2.8816169999999994</v>
      </c>
      <c r="P19" s="23">
        <v>0.135326</v>
      </c>
      <c r="Q19" s="23">
        <v>6.7718720000000001</v>
      </c>
      <c r="R19" s="23">
        <v>9.8737090000000016</v>
      </c>
      <c r="S19" s="23">
        <v>6.3327890000000009</v>
      </c>
      <c r="T19" s="23"/>
    </row>
    <row r="20" spans="1:20">
      <c r="B20" s="37" t="s">
        <v>383</v>
      </c>
      <c r="C20" s="23">
        <v>0.15273600000000001</v>
      </c>
      <c r="D20" s="23">
        <v>0.86482799999999993</v>
      </c>
      <c r="E20" s="23">
        <v>38.865518000000002</v>
      </c>
      <c r="F20" s="23">
        <v>0.54276800000000003</v>
      </c>
      <c r="G20" s="23">
        <v>2.196847</v>
      </c>
      <c r="H20" s="23">
        <v>0.55566500000000008</v>
      </c>
      <c r="I20" s="23">
        <v>3.5734059999999994</v>
      </c>
      <c r="J20" s="23">
        <v>13.685955999999997</v>
      </c>
      <c r="K20" s="23">
        <v>7.5459079999999989</v>
      </c>
      <c r="L20" s="23">
        <v>32.185333</v>
      </c>
      <c r="M20" s="23">
        <v>0.22927099999999997</v>
      </c>
      <c r="N20" s="23">
        <v>30.309078</v>
      </c>
      <c r="O20" s="23">
        <v>2.3295980000000003</v>
      </c>
      <c r="P20" s="23">
        <v>0.20128800000000002</v>
      </c>
      <c r="Q20" s="23">
        <v>7.6661049999999991</v>
      </c>
      <c r="R20" s="23">
        <v>3.2296340000000008</v>
      </c>
      <c r="S20" s="23">
        <v>7.2931450000000009</v>
      </c>
      <c r="T20" s="23"/>
    </row>
    <row r="21" spans="1:20">
      <c r="B21" s="37" t="s">
        <v>384</v>
      </c>
      <c r="C21" s="23">
        <v>0.13360299999999997</v>
      </c>
      <c r="D21" s="23">
        <v>2.1573870000000004</v>
      </c>
      <c r="E21" s="23">
        <v>40.389659000000023</v>
      </c>
      <c r="F21" s="23">
        <v>0.27936800000000001</v>
      </c>
      <c r="G21" s="23">
        <v>1.2472040000000002</v>
      </c>
      <c r="H21" s="23">
        <v>0.439884</v>
      </c>
      <c r="I21" s="23">
        <v>6.0230980000000001</v>
      </c>
      <c r="J21" s="23">
        <v>19.046073</v>
      </c>
      <c r="K21" s="23">
        <v>7.1689699999999998</v>
      </c>
      <c r="L21" s="23">
        <v>33.700718000000009</v>
      </c>
      <c r="M21" s="23">
        <v>0.23862800000000001</v>
      </c>
      <c r="N21" s="23">
        <v>32.477161999999993</v>
      </c>
      <c r="O21" s="23">
        <v>1.6744950000000001</v>
      </c>
      <c r="P21" s="23">
        <v>0.256158</v>
      </c>
      <c r="Q21" s="23">
        <v>1.112895</v>
      </c>
      <c r="R21" s="23">
        <v>4.1202370000000004</v>
      </c>
      <c r="S21" s="23">
        <v>8.9844109999999997</v>
      </c>
      <c r="T21" s="23"/>
    </row>
    <row r="22" spans="1:20">
      <c r="B22" s="37" t="s">
        <v>385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</row>
    <row r="23" spans="1:20">
      <c r="B23" s="37" t="s">
        <v>386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</row>
    <row r="24" spans="1:20">
      <c r="B24" s="37" t="s">
        <v>387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</row>
    <row r="25" spans="1:20">
      <c r="B25" s="37" t="s">
        <v>388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</row>
    <row r="26" spans="1:20">
      <c r="B26" s="37" t="s">
        <v>389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</row>
    <row r="27" spans="1:20">
      <c r="B27" s="37" t="s">
        <v>390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</row>
    <row r="28" spans="1:20">
      <c r="B28" s="37" t="s">
        <v>391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</row>
    <row r="29" spans="1:20">
      <c r="B29" s="37" t="s">
        <v>392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</row>
    <row r="30" spans="1:20">
      <c r="B30" s="37" t="s">
        <v>393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</row>
    <row r="31" spans="1:20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</row>
    <row r="32" spans="1:20" ht="12.75"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Q32" s="189" t="s">
        <v>193</v>
      </c>
      <c r="R32" s="189"/>
    </row>
    <row r="33" spans="1:20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</row>
    <row r="34" spans="1:20" ht="18" customHeight="1" thickBot="1">
      <c r="A34" s="205" t="s">
        <v>398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72"/>
    </row>
    <row r="35" spans="1:20" s="22" customFormat="1" ht="23.25" customHeight="1" thickBot="1">
      <c r="A35" s="117" t="s">
        <v>163</v>
      </c>
      <c r="B35" s="117" t="s">
        <v>164</v>
      </c>
      <c r="C35" s="119" t="s">
        <v>242</v>
      </c>
      <c r="D35" s="119" t="s">
        <v>243</v>
      </c>
      <c r="E35" s="119" t="s">
        <v>244</v>
      </c>
      <c r="F35" s="119" t="s">
        <v>194</v>
      </c>
      <c r="G35" s="119" t="s">
        <v>195</v>
      </c>
      <c r="H35" s="119" t="s">
        <v>245</v>
      </c>
      <c r="I35" s="119" t="s">
        <v>246</v>
      </c>
      <c r="J35" s="119" t="s">
        <v>247</v>
      </c>
      <c r="K35" s="119" t="s">
        <v>248</v>
      </c>
      <c r="L35" s="119" t="s">
        <v>249</v>
      </c>
      <c r="M35" s="119" t="s">
        <v>250</v>
      </c>
      <c r="N35" s="119" t="s">
        <v>251</v>
      </c>
      <c r="O35" s="119" t="s">
        <v>252</v>
      </c>
      <c r="P35" s="119" t="s">
        <v>196</v>
      </c>
      <c r="Q35" s="119" t="s">
        <v>229</v>
      </c>
      <c r="R35" s="119" t="s">
        <v>253</v>
      </c>
      <c r="S35" s="119" t="s">
        <v>254</v>
      </c>
      <c r="T35" s="40"/>
    </row>
    <row r="36" spans="1:20" ht="11.25" customHeight="1" thickBot="1">
      <c r="A36" s="118"/>
      <c r="B36" s="118"/>
      <c r="C36" s="202" t="s">
        <v>310</v>
      </c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3"/>
      <c r="Q36" s="203"/>
      <c r="R36" s="203"/>
      <c r="S36" s="204"/>
      <c r="T36" s="41"/>
    </row>
    <row r="37" spans="1:20">
      <c r="A37" s="19">
        <v>2018</v>
      </c>
      <c r="B37" s="37" t="s">
        <v>382</v>
      </c>
      <c r="C37" s="23">
        <v>8.5159000000000012E-2</v>
      </c>
      <c r="D37" s="23">
        <v>1.2356780000000005</v>
      </c>
      <c r="E37" s="23">
        <v>1.8401750000000001</v>
      </c>
      <c r="F37" s="23">
        <v>1.6087440000000002</v>
      </c>
      <c r="G37" s="23">
        <v>0.471107</v>
      </c>
      <c r="H37" s="23">
        <v>0.89566999999999997</v>
      </c>
      <c r="I37" s="23">
        <v>1.8025</v>
      </c>
      <c r="J37" s="23">
        <v>2.7126809999999999</v>
      </c>
      <c r="K37" s="23">
        <v>0.270505</v>
      </c>
      <c r="L37" s="23">
        <v>648.77599900000007</v>
      </c>
      <c r="M37" s="23">
        <v>7.3108819999999994</v>
      </c>
      <c r="N37" s="23">
        <v>31.989820000000002</v>
      </c>
      <c r="O37" s="23">
        <v>21.11671299999999</v>
      </c>
      <c r="P37" s="23">
        <v>0.90210599999999996</v>
      </c>
      <c r="Q37" s="23">
        <v>2.9250159999999985</v>
      </c>
      <c r="R37" s="23">
        <v>1.21705</v>
      </c>
      <c r="S37" s="23">
        <v>0.69798199999999988</v>
      </c>
      <c r="T37" s="23"/>
    </row>
    <row r="38" spans="1:20">
      <c r="B38" s="37" t="s">
        <v>383</v>
      </c>
      <c r="C38" s="23">
        <v>0.54896699999999998</v>
      </c>
      <c r="D38" s="23">
        <v>0.65276199999999995</v>
      </c>
      <c r="E38" s="23">
        <v>1.0321609999999999</v>
      </c>
      <c r="F38" s="23">
        <v>1.0595200000000002</v>
      </c>
      <c r="G38" s="23">
        <v>1.0696149999999998</v>
      </c>
      <c r="H38" s="23">
        <v>7.1020439999999985</v>
      </c>
      <c r="I38" s="23">
        <v>1.5547569999999999</v>
      </c>
      <c r="J38" s="23">
        <v>1.8441790000000009</v>
      </c>
      <c r="K38" s="23">
        <v>2.5628999999999999E-2</v>
      </c>
      <c r="L38" s="23">
        <v>526.32917399999997</v>
      </c>
      <c r="M38" s="23">
        <v>9.1902290000000004</v>
      </c>
      <c r="N38" s="23">
        <v>28.268261999999996</v>
      </c>
      <c r="O38" s="23">
        <v>16.260902000000002</v>
      </c>
      <c r="P38" s="23">
        <v>4.6440519999999994</v>
      </c>
      <c r="Q38" s="23">
        <v>2.0863620000000007</v>
      </c>
      <c r="R38" s="23">
        <v>0.42681799999999986</v>
      </c>
      <c r="S38" s="23">
        <v>0.69966499999999987</v>
      </c>
      <c r="T38" s="23"/>
    </row>
    <row r="39" spans="1:20">
      <c r="B39" s="37" t="s">
        <v>384</v>
      </c>
      <c r="C39" s="23">
        <v>0.38268499999999994</v>
      </c>
      <c r="D39" s="23">
        <v>0.68815000000000004</v>
      </c>
      <c r="E39" s="23">
        <v>1.2198680000000002</v>
      </c>
      <c r="F39" s="23">
        <v>0.79094399999999987</v>
      </c>
      <c r="G39" s="23">
        <v>0.84956599999999993</v>
      </c>
      <c r="H39" s="23">
        <v>0.61756700000000009</v>
      </c>
      <c r="I39" s="23">
        <v>1.6466569999999998</v>
      </c>
      <c r="J39" s="23">
        <v>1.2167860000000006</v>
      </c>
      <c r="K39" s="23">
        <v>0.264123</v>
      </c>
      <c r="L39" s="23">
        <v>483.00758699999989</v>
      </c>
      <c r="M39" s="23">
        <v>4.7807789999999981</v>
      </c>
      <c r="N39" s="23">
        <v>35.187041999999991</v>
      </c>
      <c r="O39" s="23">
        <v>16.948838000000006</v>
      </c>
      <c r="P39" s="23">
        <v>2.6301749999999999</v>
      </c>
      <c r="Q39" s="23">
        <v>2.2603480000000009</v>
      </c>
      <c r="R39" s="23">
        <v>0.76977099999999998</v>
      </c>
      <c r="S39" s="23">
        <v>0.50500699999999987</v>
      </c>
      <c r="T39" s="23"/>
    </row>
    <row r="40" spans="1:20">
      <c r="B40" s="37" t="s">
        <v>385</v>
      </c>
      <c r="C40" s="23">
        <v>0.285744</v>
      </c>
      <c r="D40" s="23">
        <v>1.2874970000000003</v>
      </c>
      <c r="E40" s="23">
        <v>1.8153109999999999</v>
      </c>
      <c r="F40" s="23">
        <v>1.2928990000000002</v>
      </c>
      <c r="G40" s="23">
        <v>2.1388129999999994</v>
      </c>
      <c r="H40" s="23">
        <v>3.774025</v>
      </c>
      <c r="I40" s="23">
        <v>2.729149</v>
      </c>
      <c r="J40" s="23">
        <v>2.9443529999999996</v>
      </c>
      <c r="K40" s="23">
        <v>0.13586800000000002</v>
      </c>
      <c r="L40" s="23">
        <v>544.10821699999974</v>
      </c>
      <c r="M40" s="23">
        <v>12.694272999999997</v>
      </c>
      <c r="N40" s="23">
        <v>45.000059000000014</v>
      </c>
      <c r="O40" s="23">
        <v>16.249109000000001</v>
      </c>
      <c r="P40" s="23">
        <v>3.800465</v>
      </c>
      <c r="Q40" s="23">
        <v>3.3283590000000003</v>
      </c>
      <c r="R40" s="23">
        <v>0.61287499999999995</v>
      </c>
      <c r="S40" s="23">
        <v>0.68160799999999999</v>
      </c>
      <c r="T40" s="23"/>
    </row>
    <row r="41" spans="1:20">
      <c r="B41" s="37" t="s">
        <v>386</v>
      </c>
      <c r="C41" s="23">
        <v>0.479514</v>
      </c>
      <c r="D41" s="23">
        <v>0.91190299999999991</v>
      </c>
      <c r="E41" s="23">
        <v>1.3419260000000002</v>
      </c>
      <c r="F41" s="23">
        <v>1.1943859999999997</v>
      </c>
      <c r="G41" s="23">
        <v>2.0819759999999992</v>
      </c>
      <c r="H41" s="23">
        <v>2.4193199999999999</v>
      </c>
      <c r="I41" s="23">
        <v>1.5874839999999999</v>
      </c>
      <c r="J41" s="23">
        <v>1.8101400000000001</v>
      </c>
      <c r="K41" s="23">
        <v>0.50999700000000003</v>
      </c>
      <c r="L41" s="23">
        <v>426.09188100000011</v>
      </c>
      <c r="M41" s="23">
        <v>14.912772</v>
      </c>
      <c r="N41" s="23">
        <v>29.20337300000002</v>
      </c>
      <c r="O41" s="23">
        <v>21.016618999999995</v>
      </c>
      <c r="P41" s="23">
        <v>2.2016510000000005</v>
      </c>
      <c r="Q41" s="23">
        <v>3.3889110000000011</v>
      </c>
      <c r="R41" s="23">
        <v>0.80556000000000005</v>
      </c>
      <c r="S41" s="23">
        <v>0.96230799999999994</v>
      </c>
      <c r="T41" s="23"/>
    </row>
    <row r="42" spans="1:20">
      <c r="B42" s="37" t="s">
        <v>387</v>
      </c>
      <c r="C42" s="23">
        <v>0.76592999999999978</v>
      </c>
      <c r="D42" s="23">
        <v>1.1026229999999999</v>
      </c>
      <c r="E42" s="23">
        <v>1.694013</v>
      </c>
      <c r="F42" s="23">
        <v>1.3028819999999999</v>
      </c>
      <c r="G42" s="23">
        <v>2.9311229999999986</v>
      </c>
      <c r="H42" s="23">
        <v>4.4338850000000001</v>
      </c>
      <c r="I42" s="23">
        <v>4.4414169999999995</v>
      </c>
      <c r="J42" s="23">
        <v>2.1039139999999992</v>
      </c>
      <c r="K42" s="23">
        <v>0.31548800000000005</v>
      </c>
      <c r="L42" s="23">
        <v>910.48891700000024</v>
      </c>
      <c r="M42" s="23">
        <v>8.6507999999999985</v>
      </c>
      <c r="N42" s="23">
        <v>41.906468000000011</v>
      </c>
      <c r="O42" s="23">
        <v>19.414594000000005</v>
      </c>
      <c r="P42" s="23">
        <v>1.5068569999999999</v>
      </c>
      <c r="Q42" s="23">
        <v>2.562611</v>
      </c>
      <c r="R42" s="23">
        <v>0.43258999999999992</v>
      </c>
      <c r="S42" s="23">
        <v>0.85380599999999951</v>
      </c>
      <c r="T42" s="23"/>
    </row>
    <row r="43" spans="1:20">
      <c r="B43" s="37" t="s">
        <v>388</v>
      </c>
      <c r="C43" s="23">
        <v>0.10580299999999998</v>
      </c>
      <c r="D43" s="23">
        <v>1.301836</v>
      </c>
      <c r="E43" s="23">
        <v>1.8045930000000001</v>
      </c>
      <c r="F43" s="23">
        <v>1.7147979999999998</v>
      </c>
      <c r="G43" s="23">
        <v>1.4095310000000001</v>
      </c>
      <c r="H43" s="23">
        <v>4.6834780000000009</v>
      </c>
      <c r="I43" s="23">
        <v>7.8518520000000018</v>
      </c>
      <c r="J43" s="23">
        <v>1.1250800000000001</v>
      </c>
      <c r="K43" s="23">
        <v>0.41364200000000001</v>
      </c>
      <c r="L43" s="23">
        <v>687.02053100000012</v>
      </c>
      <c r="M43" s="23">
        <v>8.1148779999999991</v>
      </c>
      <c r="N43" s="23">
        <v>57.083475999999997</v>
      </c>
      <c r="O43" s="23">
        <v>16.487413</v>
      </c>
      <c r="P43" s="23">
        <v>1.4316370000000003</v>
      </c>
      <c r="Q43" s="23">
        <v>2.1980650000000002</v>
      </c>
      <c r="R43" s="23">
        <v>0.27067399999999997</v>
      </c>
      <c r="S43" s="23">
        <v>0.96997299999999986</v>
      </c>
      <c r="T43" s="23"/>
    </row>
    <row r="44" spans="1:20">
      <c r="B44" s="37" t="s">
        <v>389</v>
      </c>
      <c r="C44" s="23">
        <v>0.53232500000000005</v>
      </c>
      <c r="D44" s="23">
        <v>1.1123269999999996</v>
      </c>
      <c r="E44" s="23">
        <v>1.8110770000000014</v>
      </c>
      <c r="F44" s="23">
        <v>1.8322619999999998</v>
      </c>
      <c r="G44" s="23">
        <v>1.9085179999999999</v>
      </c>
      <c r="H44" s="23">
        <v>3.9012370000000005</v>
      </c>
      <c r="I44" s="23">
        <v>5.0260860000000012</v>
      </c>
      <c r="J44" s="23">
        <v>1.9302879999999998</v>
      </c>
      <c r="K44" s="23">
        <v>0.22026399999999996</v>
      </c>
      <c r="L44" s="23">
        <v>844.91738799999985</v>
      </c>
      <c r="M44" s="23">
        <v>12.458084000000003</v>
      </c>
      <c r="N44" s="23">
        <v>48.069147000000015</v>
      </c>
      <c r="O44" s="23">
        <v>14.350269999999998</v>
      </c>
      <c r="P44" s="23">
        <v>1.3069489999999999</v>
      </c>
      <c r="Q44" s="23">
        <v>1.3887330000000007</v>
      </c>
      <c r="R44" s="23">
        <v>0.75424399999999969</v>
      </c>
      <c r="S44" s="23">
        <v>0.88885499999999984</v>
      </c>
      <c r="T44" s="23"/>
    </row>
    <row r="45" spans="1:20">
      <c r="B45" s="37" t="s">
        <v>390</v>
      </c>
      <c r="C45" s="23">
        <v>1.0478490000000003</v>
      </c>
      <c r="D45" s="23">
        <v>0.97878700000000018</v>
      </c>
      <c r="E45" s="23">
        <v>1.5922870000000002</v>
      </c>
      <c r="F45" s="23">
        <v>1.4805620000000004</v>
      </c>
      <c r="G45" s="23">
        <v>1.2924989999999998</v>
      </c>
      <c r="H45" s="23">
        <v>5.246086</v>
      </c>
      <c r="I45" s="23">
        <v>4.9626520000000003</v>
      </c>
      <c r="J45" s="23">
        <v>3.2938410000000005</v>
      </c>
      <c r="K45" s="23">
        <v>4.1126000000000003E-2</v>
      </c>
      <c r="L45" s="23">
        <v>449.34531500000003</v>
      </c>
      <c r="M45" s="23">
        <v>9.461784999999999</v>
      </c>
      <c r="N45" s="23">
        <v>62.822459999999978</v>
      </c>
      <c r="O45" s="23">
        <v>14.745420000000003</v>
      </c>
      <c r="P45" s="23">
        <v>2.4490810000000001</v>
      </c>
      <c r="Q45" s="23">
        <v>2.717594000000001</v>
      </c>
      <c r="R45" s="23">
        <v>1.2310850000000002</v>
      </c>
      <c r="S45" s="23">
        <v>0.98329900000000003</v>
      </c>
      <c r="T45" s="23"/>
    </row>
    <row r="46" spans="1:20">
      <c r="B46" s="37" t="s">
        <v>391</v>
      </c>
      <c r="C46" s="23">
        <v>0.58652500000000007</v>
      </c>
      <c r="D46" s="23">
        <v>0.94753200000000026</v>
      </c>
      <c r="E46" s="23">
        <v>1.9070450000000003</v>
      </c>
      <c r="F46" s="23">
        <v>1.5240290000000003</v>
      </c>
      <c r="G46" s="23">
        <v>2.6361339999999993</v>
      </c>
      <c r="H46" s="23">
        <v>4.8388630000000008</v>
      </c>
      <c r="I46" s="23">
        <v>2.634166</v>
      </c>
      <c r="J46" s="23">
        <v>3.5310699999999997</v>
      </c>
      <c r="K46" s="23">
        <v>0.22777700000000001</v>
      </c>
      <c r="L46" s="23">
        <v>486.89179899999993</v>
      </c>
      <c r="M46" s="23">
        <v>14.944288</v>
      </c>
      <c r="N46" s="23">
        <v>67.848975000000038</v>
      </c>
      <c r="O46" s="23">
        <v>20.986335999999994</v>
      </c>
      <c r="P46" s="23">
        <v>0.15994700000000001</v>
      </c>
      <c r="Q46" s="23">
        <v>2.1141580000000006</v>
      </c>
      <c r="R46" s="23">
        <v>0.55511799999999989</v>
      </c>
      <c r="S46" s="23">
        <v>0.87228299999999992</v>
      </c>
      <c r="T46" s="23"/>
    </row>
    <row r="47" spans="1:20">
      <c r="B47" s="37" t="s">
        <v>392</v>
      </c>
      <c r="C47" s="23">
        <v>0.16761899999999999</v>
      </c>
      <c r="D47" s="23">
        <v>1.1122329999999998</v>
      </c>
      <c r="E47" s="23">
        <v>1.8089300000000001</v>
      </c>
      <c r="F47" s="23">
        <v>1.0247090000000001</v>
      </c>
      <c r="G47" s="23">
        <v>2.116301</v>
      </c>
      <c r="H47" s="23">
        <v>3.6614010000000006</v>
      </c>
      <c r="I47" s="23">
        <v>2.4633900000000004</v>
      </c>
      <c r="J47" s="23">
        <v>3.2267999999999999</v>
      </c>
      <c r="K47" s="23">
        <v>0.41589700000000002</v>
      </c>
      <c r="L47" s="23">
        <v>588.02462000000003</v>
      </c>
      <c r="M47" s="23">
        <v>10.608068000000006</v>
      </c>
      <c r="N47" s="23">
        <v>57.940318999999988</v>
      </c>
      <c r="O47" s="23">
        <v>17.46754000000001</v>
      </c>
      <c r="P47" s="23">
        <v>3.1634259999999994</v>
      </c>
      <c r="Q47" s="23">
        <v>2.0722109999999998</v>
      </c>
      <c r="R47" s="23">
        <v>0.60284500000000041</v>
      </c>
      <c r="S47" s="23">
        <v>0.82556900000000022</v>
      </c>
      <c r="T47" s="23"/>
    </row>
    <row r="48" spans="1:20">
      <c r="B48" s="37" t="s">
        <v>393</v>
      </c>
      <c r="C48" s="23">
        <v>1.2870610000000002</v>
      </c>
      <c r="D48" s="23">
        <v>1.1404389999999998</v>
      </c>
      <c r="E48" s="23">
        <v>1.1459320000000006</v>
      </c>
      <c r="F48" s="23">
        <v>1.264896</v>
      </c>
      <c r="G48" s="23">
        <v>0.67985399999999985</v>
      </c>
      <c r="H48" s="23">
        <v>7.4729249999999992</v>
      </c>
      <c r="I48" s="23">
        <v>2.4960650000000002</v>
      </c>
      <c r="J48" s="23">
        <v>2.1757660000000003</v>
      </c>
      <c r="K48" s="23">
        <v>0.25426100000000001</v>
      </c>
      <c r="L48" s="23">
        <v>494.14896399999992</v>
      </c>
      <c r="M48" s="23">
        <v>9.4821980000000021</v>
      </c>
      <c r="N48" s="23">
        <v>34.644670000000005</v>
      </c>
      <c r="O48" s="23">
        <v>17.882601999999999</v>
      </c>
      <c r="P48" s="23">
        <v>2.895759</v>
      </c>
      <c r="Q48" s="23">
        <v>1.554311</v>
      </c>
      <c r="R48" s="23">
        <v>0.24664600000000009</v>
      </c>
      <c r="S48" s="23">
        <v>0.479852</v>
      </c>
      <c r="T48" s="23"/>
    </row>
    <row r="49" spans="1:20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38"/>
      <c r="Q49" s="38"/>
      <c r="R49" s="38"/>
      <c r="S49" s="38"/>
      <c r="T49" s="38"/>
    </row>
    <row r="50" spans="1:20">
      <c r="A50" s="19">
        <v>2019</v>
      </c>
      <c r="B50" s="37" t="s">
        <v>382</v>
      </c>
      <c r="C50" s="23">
        <v>0.72119899999999992</v>
      </c>
      <c r="D50" s="23">
        <v>1.063237</v>
      </c>
      <c r="E50" s="23">
        <v>1.8395139999999999</v>
      </c>
      <c r="F50" s="23">
        <v>1.6196110000000001</v>
      </c>
      <c r="G50" s="23">
        <v>2.3916250000000003</v>
      </c>
      <c r="H50" s="23">
        <v>2.716332</v>
      </c>
      <c r="I50" s="23">
        <v>4.5658209999999997</v>
      </c>
      <c r="J50" s="23">
        <v>1.9854439999999998</v>
      </c>
      <c r="K50" s="23">
        <v>0.41783199999999998</v>
      </c>
      <c r="L50" s="23">
        <v>661.53954400000009</v>
      </c>
      <c r="M50" s="23">
        <v>15.994000999999999</v>
      </c>
      <c r="N50" s="23">
        <v>87.916865999999999</v>
      </c>
      <c r="O50" s="23">
        <v>22.366579000000002</v>
      </c>
      <c r="P50" s="23">
        <v>3.5791489999999997</v>
      </c>
      <c r="Q50" s="23">
        <v>4.0061799999999987</v>
      </c>
      <c r="R50" s="23">
        <v>0.48373700000000008</v>
      </c>
      <c r="S50" s="23">
        <v>0.7138739999999999</v>
      </c>
      <c r="T50" s="23"/>
    </row>
    <row r="51" spans="1:20">
      <c r="B51" s="37" t="s">
        <v>383</v>
      </c>
      <c r="C51" s="23">
        <v>0.48134299999999997</v>
      </c>
      <c r="D51" s="23">
        <v>0.98875400000000013</v>
      </c>
      <c r="E51" s="23">
        <v>1.614781</v>
      </c>
      <c r="F51" s="23">
        <v>1.4203070000000002</v>
      </c>
      <c r="G51" s="23">
        <v>1.9824240000000002</v>
      </c>
      <c r="H51" s="23">
        <v>11.159129</v>
      </c>
      <c r="I51" s="23">
        <v>4.2234040000000004</v>
      </c>
      <c r="J51" s="23">
        <v>3.5079720000000001</v>
      </c>
      <c r="K51" s="23">
        <v>0.12596599999999999</v>
      </c>
      <c r="L51" s="23">
        <v>587.99105900000029</v>
      </c>
      <c r="M51" s="23">
        <v>11.432182999999995</v>
      </c>
      <c r="N51" s="23">
        <v>29.131247999999996</v>
      </c>
      <c r="O51" s="23">
        <v>10.771370999999993</v>
      </c>
      <c r="P51" s="23">
        <v>2.973363</v>
      </c>
      <c r="Q51" s="23">
        <v>2.5747930000000001</v>
      </c>
      <c r="R51" s="23">
        <v>0.49718100000000004</v>
      </c>
      <c r="S51" s="23">
        <v>0.71449099999999999</v>
      </c>
      <c r="T51" s="23"/>
    </row>
    <row r="52" spans="1:20">
      <c r="B52" s="37" t="s">
        <v>384</v>
      </c>
      <c r="C52" s="23">
        <v>0.65607399999999982</v>
      </c>
      <c r="D52" s="23">
        <v>1.0668620000000002</v>
      </c>
      <c r="E52" s="23">
        <v>1.3675760000000001</v>
      </c>
      <c r="F52" s="23">
        <v>1.3422410000000005</v>
      </c>
      <c r="G52" s="23">
        <v>0.50593200000000005</v>
      </c>
      <c r="H52" s="23">
        <v>12.248793000000001</v>
      </c>
      <c r="I52" s="23">
        <v>1.6006239999999998</v>
      </c>
      <c r="J52" s="23">
        <v>2.3385789999999997</v>
      </c>
      <c r="K52" s="23">
        <v>0.12953500000000001</v>
      </c>
      <c r="L52" s="23">
        <v>511.48371600000002</v>
      </c>
      <c r="M52" s="23">
        <v>11.065967000000002</v>
      </c>
      <c r="N52" s="23">
        <v>69.491417999999982</v>
      </c>
      <c r="O52" s="23">
        <v>18.293432000000006</v>
      </c>
      <c r="P52" s="23">
        <v>2.0271530000000002</v>
      </c>
      <c r="Q52" s="23">
        <v>2.285094</v>
      </c>
      <c r="R52" s="23">
        <v>0.45536999999999994</v>
      </c>
      <c r="S52" s="23">
        <v>0.66193199999999996</v>
      </c>
      <c r="T52" s="23"/>
    </row>
    <row r="53" spans="1:20">
      <c r="B53" s="37" t="s">
        <v>385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</row>
    <row r="54" spans="1:20">
      <c r="B54" s="37" t="s">
        <v>386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</row>
    <row r="55" spans="1:20">
      <c r="B55" s="37" t="s">
        <v>387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</row>
    <row r="56" spans="1:20">
      <c r="B56" s="37" t="s">
        <v>388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</row>
    <row r="57" spans="1:20">
      <c r="B57" s="37" t="s">
        <v>389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</row>
    <row r="58" spans="1:20">
      <c r="B58" s="37" t="s">
        <v>390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</row>
    <row r="59" spans="1:20">
      <c r="B59" s="37" t="s">
        <v>391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</row>
    <row r="60" spans="1:20">
      <c r="B60" s="37" t="s">
        <v>392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</row>
    <row r="61" spans="1:20">
      <c r="B61" s="37" t="s">
        <v>393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</row>
    <row r="62" spans="1:20"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</row>
    <row r="63" spans="1:20"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</row>
    <row r="64" spans="1:20"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</row>
    <row r="65" spans="1:20" ht="18" customHeight="1" thickBot="1">
      <c r="A65" s="205" t="s">
        <v>398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72"/>
    </row>
    <row r="66" spans="1:20" s="22" customFormat="1" ht="23.25" customHeight="1" thickBot="1">
      <c r="A66" s="117" t="s">
        <v>163</v>
      </c>
      <c r="B66" s="117" t="s">
        <v>164</v>
      </c>
      <c r="C66" s="119" t="s">
        <v>255</v>
      </c>
      <c r="D66" s="119" t="s">
        <v>256</v>
      </c>
      <c r="E66" s="119" t="s">
        <v>257</v>
      </c>
      <c r="F66" s="119" t="s">
        <v>258</v>
      </c>
      <c r="G66" s="119" t="s">
        <v>259</v>
      </c>
      <c r="H66" s="119" t="s">
        <v>260</v>
      </c>
      <c r="I66" s="119" t="s">
        <v>197</v>
      </c>
      <c r="J66" s="119" t="s">
        <v>198</v>
      </c>
      <c r="K66" s="119" t="s">
        <v>261</v>
      </c>
      <c r="L66" s="119" t="s">
        <v>262</v>
      </c>
      <c r="M66" s="119" t="s">
        <v>263</v>
      </c>
      <c r="N66" s="119" t="s">
        <v>264</v>
      </c>
      <c r="O66" s="119" t="s">
        <v>265</v>
      </c>
      <c r="P66" s="119" t="s">
        <v>266</v>
      </c>
      <c r="Q66" s="119" t="s">
        <v>267</v>
      </c>
      <c r="R66" s="119" t="s">
        <v>268</v>
      </c>
      <c r="S66" s="119" t="s">
        <v>199</v>
      </c>
      <c r="T66" s="40"/>
    </row>
    <row r="67" spans="1:20" ht="11.25" customHeight="1" thickBot="1">
      <c r="A67" s="118"/>
      <c r="B67" s="118"/>
      <c r="C67" s="202" t="s">
        <v>310</v>
      </c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3"/>
      <c r="O67" s="203"/>
      <c r="P67" s="203"/>
      <c r="Q67" s="203"/>
      <c r="R67" s="203"/>
      <c r="S67" s="204"/>
      <c r="T67" s="41"/>
    </row>
    <row r="68" spans="1:20">
      <c r="A68" s="19">
        <v>2018</v>
      </c>
      <c r="B68" s="37" t="s">
        <v>382</v>
      </c>
      <c r="C68" s="23">
        <v>0.43004000000000014</v>
      </c>
      <c r="D68" s="23">
        <v>2.5040000000000001E-3</v>
      </c>
      <c r="E68" s="23">
        <v>1.1068E-2</v>
      </c>
      <c r="F68" s="23">
        <v>3.1615289999999998</v>
      </c>
      <c r="G68" s="23">
        <v>43.595069000000045</v>
      </c>
      <c r="H68" s="23">
        <v>19.218614000000006</v>
      </c>
      <c r="I68" s="23">
        <v>8.5478270000000034</v>
      </c>
      <c r="J68" s="23">
        <v>9.0939859999999992</v>
      </c>
      <c r="K68" s="23">
        <v>0.186806</v>
      </c>
      <c r="L68" s="23">
        <v>11.024992000000001</v>
      </c>
      <c r="M68" s="23">
        <v>2.7555720000000004</v>
      </c>
      <c r="N68" s="23">
        <v>0.17943500000000001</v>
      </c>
      <c r="O68" s="23">
        <v>0.38910600000000001</v>
      </c>
      <c r="P68" s="23">
        <v>6.8708119999999999</v>
      </c>
      <c r="Q68" s="23">
        <v>1.033358</v>
      </c>
      <c r="R68" s="23">
        <v>8.1202999999999997E-2</v>
      </c>
      <c r="S68" s="23">
        <v>0.83134600000000003</v>
      </c>
      <c r="T68" s="23"/>
    </row>
    <row r="69" spans="1:20">
      <c r="B69" s="37" t="s">
        <v>383</v>
      </c>
      <c r="C69" s="23">
        <v>0.15654199999999996</v>
      </c>
      <c r="D69" s="23">
        <v>0.13985600000000001</v>
      </c>
      <c r="E69" s="23">
        <v>5.2300000000000003E-3</v>
      </c>
      <c r="F69" s="23">
        <v>3.5644630000000017</v>
      </c>
      <c r="G69" s="23">
        <v>41.272309999999969</v>
      </c>
      <c r="H69" s="23">
        <v>13.39313300000001</v>
      </c>
      <c r="I69" s="23">
        <v>6.4722590000000011</v>
      </c>
      <c r="J69" s="23">
        <v>8.0010889999999968</v>
      </c>
      <c r="K69" s="23">
        <v>0.14955800000000002</v>
      </c>
      <c r="L69" s="23">
        <v>22.058042999999998</v>
      </c>
      <c r="M69" s="23">
        <v>1.8997990000000002</v>
      </c>
      <c r="N69" s="23">
        <v>0.12644800000000003</v>
      </c>
      <c r="O69" s="23">
        <v>0.96241299999999996</v>
      </c>
      <c r="P69" s="23">
        <v>6.1285900000000035</v>
      </c>
      <c r="Q69" s="23">
        <v>0.97387500000000027</v>
      </c>
      <c r="R69" s="23">
        <v>6.4008999999999996E-2</v>
      </c>
      <c r="S69" s="23">
        <v>0.50424800000000003</v>
      </c>
      <c r="T69" s="23"/>
    </row>
    <row r="70" spans="1:20">
      <c r="B70" s="37" t="s">
        <v>384</v>
      </c>
      <c r="C70" s="23">
        <v>0.31060599999999999</v>
      </c>
      <c r="D70" s="23">
        <v>0.195628</v>
      </c>
      <c r="E70" s="23">
        <v>6.3588000000000006E-2</v>
      </c>
      <c r="F70" s="23">
        <v>3.4743169999999997</v>
      </c>
      <c r="G70" s="23">
        <v>39.278450999999976</v>
      </c>
      <c r="H70" s="23">
        <v>13.578850000000005</v>
      </c>
      <c r="I70" s="23">
        <v>6.5796780000000012</v>
      </c>
      <c r="J70" s="23">
        <v>6.7425090000000036</v>
      </c>
      <c r="K70" s="23">
        <v>0.22479400000000002</v>
      </c>
      <c r="L70" s="23">
        <v>12.083243000000003</v>
      </c>
      <c r="M70" s="23">
        <v>2.8010409999999997</v>
      </c>
      <c r="N70" s="23">
        <v>0.28064300000000009</v>
      </c>
      <c r="O70" s="23">
        <v>0.45699800000000002</v>
      </c>
      <c r="P70" s="23">
        <v>6.9237029999999971</v>
      </c>
      <c r="Q70" s="23">
        <v>0.75373400000000013</v>
      </c>
      <c r="R70" s="23">
        <v>5.105599999999999E-2</v>
      </c>
      <c r="S70" s="23">
        <v>0.25685200000000002</v>
      </c>
      <c r="T70" s="23"/>
    </row>
    <row r="71" spans="1:20">
      <c r="B71" s="37" t="s">
        <v>385</v>
      </c>
      <c r="C71" s="23">
        <v>0.77592499999999998</v>
      </c>
      <c r="D71" s="23">
        <v>0.171128</v>
      </c>
      <c r="E71" s="23">
        <v>8.0160000000000006E-3</v>
      </c>
      <c r="F71" s="23">
        <v>3.7401609999999996</v>
      </c>
      <c r="G71" s="23">
        <v>55.078332999999965</v>
      </c>
      <c r="H71" s="23">
        <v>26.720399000000011</v>
      </c>
      <c r="I71" s="23">
        <v>9.5307020000000016</v>
      </c>
      <c r="J71" s="23">
        <v>6.9665620000000015</v>
      </c>
      <c r="K71" s="23">
        <v>0.42752900000000005</v>
      </c>
      <c r="L71" s="23">
        <v>24.939203999999997</v>
      </c>
      <c r="M71" s="23">
        <v>1.8390980000000001</v>
      </c>
      <c r="N71" s="23">
        <v>0.26125400000000004</v>
      </c>
      <c r="O71" s="23">
        <v>1.1198410000000001</v>
      </c>
      <c r="P71" s="23">
        <v>7.4529529999999955</v>
      </c>
      <c r="Q71" s="23">
        <v>0.84896899999999986</v>
      </c>
      <c r="R71" s="23">
        <v>6.6154999999999992E-2</v>
      </c>
      <c r="S71" s="23">
        <v>0.85299399999999992</v>
      </c>
      <c r="T71" s="23"/>
    </row>
    <row r="72" spans="1:20">
      <c r="B72" s="37" t="s">
        <v>386</v>
      </c>
      <c r="C72" s="23">
        <v>1.0041070000000001</v>
      </c>
      <c r="D72" s="23">
        <v>0.29059199999999996</v>
      </c>
      <c r="E72" s="23">
        <v>8.827999999999999E-3</v>
      </c>
      <c r="F72" s="23">
        <v>5.7734559999999959</v>
      </c>
      <c r="G72" s="23">
        <v>48.755442000000009</v>
      </c>
      <c r="H72" s="23">
        <v>19.618262000000016</v>
      </c>
      <c r="I72" s="23">
        <v>12.134312999999997</v>
      </c>
      <c r="J72" s="23">
        <v>6.6727279999999967</v>
      </c>
      <c r="K72" s="23">
        <v>0.63101300000000005</v>
      </c>
      <c r="L72" s="23">
        <v>14.944341000000001</v>
      </c>
      <c r="M72" s="23">
        <v>3.4307199999999991</v>
      </c>
      <c r="N72" s="23">
        <v>0.117551</v>
      </c>
      <c r="O72" s="23">
        <v>0.51985999999999999</v>
      </c>
      <c r="P72" s="23">
        <v>7.5037400000000014</v>
      </c>
      <c r="Q72" s="23">
        <v>1.0587289999999998</v>
      </c>
      <c r="R72" s="23">
        <v>5.7748000000000008E-2</v>
      </c>
      <c r="S72" s="23">
        <v>0.70330599999999988</v>
      </c>
      <c r="T72" s="23"/>
    </row>
    <row r="73" spans="1:20">
      <c r="B73" s="37" t="s">
        <v>387</v>
      </c>
      <c r="C73" s="23">
        <v>0.77612999999999999</v>
      </c>
      <c r="D73" s="23">
        <v>6.8308000000000008E-2</v>
      </c>
      <c r="E73" s="23">
        <v>1.196E-3</v>
      </c>
      <c r="F73" s="23">
        <v>4.3214319999999979</v>
      </c>
      <c r="G73" s="23">
        <v>46.845526000000014</v>
      </c>
      <c r="H73" s="23">
        <v>18.485870999999996</v>
      </c>
      <c r="I73" s="23">
        <v>8.802544000000001</v>
      </c>
      <c r="J73" s="23">
        <v>7.5535229999999993</v>
      </c>
      <c r="K73" s="23">
        <v>0.42348400000000003</v>
      </c>
      <c r="L73" s="23">
        <v>24.853448999999998</v>
      </c>
      <c r="M73" s="23">
        <v>2.2746300000000002</v>
      </c>
      <c r="N73" s="23">
        <v>0.10124199999999997</v>
      </c>
      <c r="O73" s="23">
        <v>0.62529600000000007</v>
      </c>
      <c r="P73" s="23">
        <v>7.3344809999999994</v>
      </c>
      <c r="Q73" s="23">
        <v>0.68351499999999965</v>
      </c>
      <c r="R73" s="23">
        <v>5.789600000000001E-2</v>
      </c>
      <c r="S73" s="23">
        <v>0.70768299999999995</v>
      </c>
      <c r="T73" s="23"/>
    </row>
    <row r="74" spans="1:20">
      <c r="B74" s="37" t="s">
        <v>388</v>
      </c>
      <c r="C74" s="23">
        <v>1.210107</v>
      </c>
      <c r="D74" s="23">
        <v>0.54288000000000003</v>
      </c>
      <c r="E74" s="23">
        <v>1.3401E-2</v>
      </c>
      <c r="F74" s="23">
        <v>5.2605810000000011</v>
      </c>
      <c r="G74" s="23">
        <v>50.371375</v>
      </c>
      <c r="H74" s="23">
        <v>19.376536000000009</v>
      </c>
      <c r="I74" s="23">
        <v>12.425751999999996</v>
      </c>
      <c r="J74" s="23">
        <v>14.973625999999994</v>
      </c>
      <c r="K74" s="23">
        <v>0.15682199999999999</v>
      </c>
      <c r="L74" s="23">
        <v>20.903349000000002</v>
      </c>
      <c r="M74" s="23">
        <v>2.6507560000000003</v>
      </c>
      <c r="N74" s="23">
        <v>0.13589599999999999</v>
      </c>
      <c r="O74" s="23">
        <v>1.9934249999999998</v>
      </c>
      <c r="P74" s="23">
        <v>6.4967020000000009</v>
      </c>
      <c r="Q74" s="23">
        <v>0.88156500000000027</v>
      </c>
      <c r="R74" s="23">
        <v>0.107433</v>
      </c>
      <c r="S74" s="23">
        <v>0.277314</v>
      </c>
      <c r="T74" s="23"/>
    </row>
    <row r="75" spans="1:20">
      <c r="B75" s="37" t="s">
        <v>389</v>
      </c>
      <c r="C75" s="23">
        <v>0.16301599999999997</v>
      </c>
      <c r="D75" s="23">
        <v>0.37721400000000005</v>
      </c>
      <c r="E75" s="23">
        <v>1.954E-3</v>
      </c>
      <c r="F75" s="23">
        <v>4.2857869999999991</v>
      </c>
      <c r="G75" s="23">
        <v>40.016877999999998</v>
      </c>
      <c r="H75" s="23">
        <v>20.220958999999979</v>
      </c>
      <c r="I75" s="23">
        <v>4.2401070000000001</v>
      </c>
      <c r="J75" s="23">
        <v>8.8949750000000005</v>
      </c>
      <c r="K75" s="23">
        <v>0.13578700000000002</v>
      </c>
      <c r="L75" s="23">
        <v>14.140822000000005</v>
      </c>
      <c r="M75" s="23">
        <v>1.755455</v>
      </c>
      <c r="N75" s="23">
        <v>8.5223999999999994E-2</v>
      </c>
      <c r="O75" s="23">
        <v>0.51481700000000008</v>
      </c>
      <c r="P75" s="23">
        <v>5.6626140000000023</v>
      </c>
      <c r="Q75" s="23">
        <v>0.88542899999999958</v>
      </c>
      <c r="R75" s="23">
        <v>3.5174999999999998E-2</v>
      </c>
      <c r="S75" s="23">
        <v>0.66459200000000007</v>
      </c>
      <c r="T75" s="23"/>
    </row>
    <row r="76" spans="1:20">
      <c r="B76" s="37" t="s">
        <v>390</v>
      </c>
      <c r="C76" s="23">
        <v>0.51439900000000005</v>
      </c>
      <c r="D76" s="23">
        <v>0.20961199999999999</v>
      </c>
      <c r="E76" s="23">
        <v>1.4164E-2</v>
      </c>
      <c r="F76" s="23">
        <v>3.9889410000000001</v>
      </c>
      <c r="G76" s="23">
        <v>42.308244000000023</v>
      </c>
      <c r="H76" s="23">
        <v>16.264920000000007</v>
      </c>
      <c r="I76" s="23">
        <v>7.4730130000000017</v>
      </c>
      <c r="J76" s="23">
        <v>10.644949000000008</v>
      </c>
      <c r="K76" s="23">
        <v>0.31944400000000006</v>
      </c>
      <c r="L76" s="23">
        <v>19.973573000000005</v>
      </c>
      <c r="M76" s="23">
        <v>1.7786850000000001</v>
      </c>
      <c r="N76" s="23">
        <v>0.12051199999999999</v>
      </c>
      <c r="O76" s="23">
        <v>0.474103</v>
      </c>
      <c r="P76" s="23">
        <v>8.2108429999999952</v>
      </c>
      <c r="Q76" s="23">
        <v>1.0569250000000001</v>
      </c>
      <c r="R76" s="23">
        <v>6.8458999999999992E-2</v>
      </c>
      <c r="S76" s="23">
        <v>1.2040629999999999</v>
      </c>
      <c r="T76" s="23"/>
    </row>
    <row r="77" spans="1:20">
      <c r="B77" s="37" t="s">
        <v>391</v>
      </c>
      <c r="C77" s="23">
        <v>0.74990299999999988</v>
      </c>
      <c r="D77" s="23">
        <v>0.27485000000000004</v>
      </c>
      <c r="E77" s="23">
        <v>1.5505E-2</v>
      </c>
      <c r="F77" s="23">
        <v>4.1397770000000031</v>
      </c>
      <c r="G77" s="23">
        <v>45.151697999999975</v>
      </c>
      <c r="H77" s="23">
        <v>21.772892000000002</v>
      </c>
      <c r="I77" s="23">
        <v>9.401587000000001</v>
      </c>
      <c r="J77" s="23">
        <v>9.9146209999999932</v>
      </c>
      <c r="K77" s="23">
        <v>0.5940979999999999</v>
      </c>
      <c r="L77" s="23">
        <v>20.348691000000006</v>
      </c>
      <c r="M77" s="23">
        <v>3.41994</v>
      </c>
      <c r="N77" s="23">
        <v>0.29252</v>
      </c>
      <c r="O77" s="23">
        <v>0.98323300000000013</v>
      </c>
      <c r="P77" s="23">
        <v>6.128745999999996</v>
      </c>
      <c r="Q77" s="23">
        <v>1.3502759999999994</v>
      </c>
      <c r="R77" s="23">
        <v>0.11547799999999998</v>
      </c>
      <c r="S77" s="23">
        <v>0.61554299999999984</v>
      </c>
      <c r="T77" s="23"/>
    </row>
    <row r="78" spans="1:20">
      <c r="B78" s="37" t="s">
        <v>392</v>
      </c>
      <c r="C78" s="23">
        <v>1.0523640000000003</v>
      </c>
      <c r="D78" s="23">
        <v>0.183501</v>
      </c>
      <c r="E78" s="23">
        <v>4.4860000000000004E-3</v>
      </c>
      <c r="F78" s="23">
        <v>4.1801399999999989</v>
      </c>
      <c r="G78" s="23">
        <v>42.288051999999972</v>
      </c>
      <c r="H78" s="23">
        <v>20.079415999999988</v>
      </c>
      <c r="I78" s="23">
        <v>7.4099809999999984</v>
      </c>
      <c r="J78" s="23">
        <v>12.266531000000002</v>
      </c>
      <c r="K78" s="23">
        <v>0.34556299999999995</v>
      </c>
      <c r="L78" s="23">
        <v>18.256186999999994</v>
      </c>
      <c r="M78" s="23">
        <v>1.7020100000000002</v>
      </c>
      <c r="N78" s="23">
        <v>0.21432600000000002</v>
      </c>
      <c r="O78" s="23">
        <v>0.63945099999999999</v>
      </c>
      <c r="P78" s="23">
        <v>6.9756309999999999</v>
      </c>
      <c r="Q78" s="23">
        <v>1.2605770000000007</v>
      </c>
      <c r="R78" s="23">
        <v>0.15102699999999999</v>
      </c>
      <c r="S78" s="23">
        <v>0.68933499999999981</v>
      </c>
      <c r="T78" s="23"/>
    </row>
    <row r="79" spans="1:20">
      <c r="B79" s="37" t="s">
        <v>393</v>
      </c>
      <c r="C79" s="23">
        <v>0.69425999999999999</v>
      </c>
      <c r="D79" s="23">
        <v>0.30549899999999997</v>
      </c>
      <c r="E79" s="23">
        <v>1.9515999999999999E-2</v>
      </c>
      <c r="F79" s="23">
        <v>3.4804240000000002</v>
      </c>
      <c r="G79" s="23">
        <v>36.444344000000022</v>
      </c>
      <c r="H79" s="23">
        <v>14.67726400000001</v>
      </c>
      <c r="I79" s="23">
        <v>7.380891000000001</v>
      </c>
      <c r="J79" s="23">
        <v>11.707441999999999</v>
      </c>
      <c r="K79" s="23">
        <v>0.20131299999999999</v>
      </c>
      <c r="L79" s="23">
        <v>23.856489</v>
      </c>
      <c r="M79" s="23">
        <v>3.7100249999999999</v>
      </c>
      <c r="N79" s="23">
        <v>6.3104999999999994E-2</v>
      </c>
      <c r="O79" s="23">
        <v>0.55669500000000005</v>
      </c>
      <c r="P79" s="23">
        <v>4.9508160000000014</v>
      </c>
      <c r="Q79" s="23">
        <v>0.97722599999999971</v>
      </c>
      <c r="R79" s="23">
        <v>4.0392999999999998E-2</v>
      </c>
      <c r="S79" s="23">
        <v>0.60781800000000008</v>
      </c>
      <c r="T79" s="23"/>
    </row>
    <row r="80" spans="1:20"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38"/>
      <c r="Q80" s="38"/>
      <c r="R80" s="38"/>
      <c r="S80" s="38"/>
      <c r="T80" s="38"/>
    </row>
    <row r="81" spans="1:20">
      <c r="A81" s="19">
        <v>2019</v>
      </c>
      <c r="B81" s="37" t="s">
        <v>382</v>
      </c>
      <c r="C81" s="23">
        <v>0.18135100000000004</v>
      </c>
      <c r="D81" s="23">
        <v>0.16681299999999999</v>
      </c>
      <c r="E81" s="23">
        <v>8.2299999999999995E-4</v>
      </c>
      <c r="F81" s="23">
        <v>4.6874690000000019</v>
      </c>
      <c r="G81" s="23">
        <v>59.792494000000026</v>
      </c>
      <c r="H81" s="23">
        <v>23.642458000000019</v>
      </c>
      <c r="I81" s="23">
        <v>8.2862899999999939</v>
      </c>
      <c r="J81" s="23">
        <v>13.992295000000006</v>
      </c>
      <c r="K81" s="23">
        <v>0.30069599999999996</v>
      </c>
      <c r="L81" s="23">
        <v>16.351431999999988</v>
      </c>
      <c r="M81" s="23">
        <v>3.9147819999999998</v>
      </c>
      <c r="N81" s="23">
        <v>0.28040199999999998</v>
      </c>
      <c r="O81" s="23">
        <v>0.83201600000000009</v>
      </c>
      <c r="P81" s="23">
        <v>9.3135940000000002</v>
      </c>
      <c r="Q81" s="23">
        <v>0.96727699999999961</v>
      </c>
      <c r="R81" s="23">
        <v>7.9467999999999997E-2</v>
      </c>
      <c r="S81" s="23">
        <v>0.94717600000000002</v>
      </c>
      <c r="T81" s="23"/>
    </row>
    <row r="82" spans="1:20">
      <c r="B82" s="37" t="s">
        <v>383</v>
      </c>
      <c r="C82" s="23">
        <v>0.52572800000000008</v>
      </c>
      <c r="D82" s="23">
        <v>0.50942100000000001</v>
      </c>
      <c r="E82" s="23">
        <v>1.3842E-2</v>
      </c>
      <c r="F82" s="23">
        <v>2.8442149999999997</v>
      </c>
      <c r="G82" s="23">
        <v>58.17666700000003</v>
      </c>
      <c r="H82" s="23">
        <v>18.72791999999998</v>
      </c>
      <c r="I82" s="23">
        <v>6.6240060000000014</v>
      </c>
      <c r="J82" s="23">
        <v>8.069509</v>
      </c>
      <c r="K82" s="23">
        <v>0.24549300000000002</v>
      </c>
      <c r="L82" s="23">
        <v>27.814212000000008</v>
      </c>
      <c r="M82" s="23">
        <v>3.9742369999999996</v>
      </c>
      <c r="N82" s="23">
        <v>0.23661600000000002</v>
      </c>
      <c r="O82" s="23">
        <v>0.65362700000000007</v>
      </c>
      <c r="P82" s="23">
        <v>5.800507000000005</v>
      </c>
      <c r="Q82" s="23">
        <v>1.0081689999999999</v>
      </c>
      <c r="R82" s="23">
        <v>6.5440000000000012E-2</v>
      </c>
      <c r="S82" s="23">
        <v>0.67297099999999999</v>
      </c>
      <c r="T82" s="23"/>
    </row>
    <row r="83" spans="1:20">
      <c r="B83" s="37" t="s">
        <v>384</v>
      </c>
      <c r="C83" s="23">
        <v>0.24188099999999998</v>
      </c>
      <c r="D83" s="23">
        <v>0.23020000000000002</v>
      </c>
      <c r="E83" s="23">
        <v>1.0825999999999999E-2</v>
      </c>
      <c r="F83" s="23">
        <v>5.0234659999999982</v>
      </c>
      <c r="G83" s="23">
        <v>49.808281000000015</v>
      </c>
      <c r="H83" s="23">
        <v>18.278758000000007</v>
      </c>
      <c r="I83" s="23">
        <v>7.8577930000000018</v>
      </c>
      <c r="J83" s="23">
        <v>7.8960539999999986</v>
      </c>
      <c r="K83" s="23">
        <v>0.28697699999999998</v>
      </c>
      <c r="L83" s="23">
        <v>16.742181000000006</v>
      </c>
      <c r="M83" s="23">
        <v>2.2460780000000002</v>
      </c>
      <c r="N83" s="23">
        <v>0.18215300000000001</v>
      </c>
      <c r="O83" s="23">
        <v>0.76562199999999991</v>
      </c>
      <c r="P83" s="23">
        <v>6.401412999999998</v>
      </c>
      <c r="Q83" s="23">
        <v>0.93120299999999967</v>
      </c>
      <c r="R83" s="23">
        <v>2.8879999999999999E-2</v>
      </c>
      <c r="S83" s="23">
        <v>1.145259</v>
      </c>
      <c r="T83" s="23"/>
    </row>
    <row r="84" spans="1:20">
      <c r="B84" s="37" t="s">
        <v>385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</row>
    <row r="85" spans="1:20">
      <c r="B85" s="37" t="s">
        <v>386</v>
      </c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</row>
    <row r="86" spans="1:20">
      <c r="B86" s="37" t="s">
        <v>387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</row>
    <row r="87" spans="1:20">
      <c r="B87" s="37" t="s">
        <v>388</v>
      </c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</row>
    <row r="88" spans="1:20">
      <c r="B88" s="37" t="s">
        <v>389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</row>
    <row r="89" spans="1:20">
      <c r="B89" s="37" t="s">
        <v>390</v>
      </c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</row>
    <row r="90" spans="1:20">
      <c r="B90" s="37" t="s">
        <v>391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</row>
    <row r="91" spans="1:20">
      <c r="B91" s="37" t="s">
        <v>392</v>
      </c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</row>
    <row r="92" spans="1:20">
      <c r="B92" s="37" t="s">
        <v>393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</row>
    <row r="93" spans="1:20"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</row>
    <row r="94" spans="1:20"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</row>
    <row r="95" spans="1:20"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</row>
    <row r="96" spans="1:20" ht="18" customHeight="1" thickBot="1">
      <c r="A96" s="205" t="s">
        <v>398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72"/>
    </row>
    <row r="97" spans="1:20" s="22" customFormat="1" ht="23.25" customHeight="1" thickBot="1">
      <c r="A97" s="117" t="s">
        <v>163</v>
      </c>
      <c r="B97" s="117" t="s">
        <v>164</v>
      </c>
      <c r="C97" s="119" t="s">
        <v>218</v>
      </c>
      <c r="D97" s="119" t="s">
        <v>200</v>
      </c>
      <c r="E97" s="119" t="s">
        <v>269</v>
      </c>
      <c r="F97" s="119" t="s">
        <v>270</v>
      </c>
      <c r="G97" s="119" t="s">
        <v>271</v>
      </c>
      <c r="H97" s="119" t="s">
        <v>272</v>
      </c>
      <c r="I97" s="119" t="s">
        <v>273</v>
      </c>
      <c r="J97" s="119" t="s">
        <v>274</v>
      </c>
      <c r="K97" s="119" t="s">
        <v>275</v>
      </c>
      <c r="L97" s="119" t="s">
        <v>201</v>
      </c>
      <c r="M97" s="119" t="s">
        <v>202</v>
      </c>
      <c r="N97" s="119" t="s">
        <v>203</v>
      </c>
      <c r="O97" s="119" t="s">
        <v>276</v>
      </c>
      <c r="P97" s="119" t="s">
        <v>277</v>
      </c>
      <c r="Q97" s="119" t="s">
        <v>278</v>
      </c>
      <c r="R97" s="119" t="s">
        <v>279</v>
      </c>
      <c r="S97" s="119" t="s">
        <v>280</v>
      </c>
      <c r="T97" s="40"/>
    </row>
    <row r="98" spans="1:20" ht="11.25" customHeight="1" thickBot="1">
      <c r="A98" s="118"/>
      <c r="B98" s="118"/>
      <c r="C98" s="202" t="s">
        <v>310</v>
      </c>
      <c r="D98" s="203"/>
      <c r="E98" s="203"/>
      <c r="F98" s="203"/>
      <c r="G98" s="203"/>
      <c r="H98" s="203"/>
      <c r="I98" s="203"/>
      <c r="J98" s="203"/>
      <c r="K98" s="203"/>
      <c r="L98" s="203"/>
      <c r="M98" s="203"/>
      <c r="N98" s="203"/>
      <c r="O98" s="203"/>
      <c r="P98" s="203"/>
      <c r="Q98" s="203"/>
      <c r="R98" s="203"/>
      <c r="S98" s="204"/>
      <c r="T98" s="41"/>
    </row>
    <row r="99" spans="1:20">
      <c r="A99" s="19">
        <v>2018</v>
      </c>
      <c r="B99" s="37" t="s">
        <v>382</v>
      </c>
      <c r="C99" s="23">
        <v>29.043511000000002</v>
      </c>
      <c r="D99" s="23">
        <v>1.9836120000000006</v>
      </c>
      <c r="E99" s="23">
        <v>7.4806920000000012</v>
      </c>
      <c r="F99" s="23">
        <v>10.749916000000002</v>
      </c>
      <c r="G99" s="23">
        <v>0.99295200000000006</v>
      </c>
      <c r="H99" s="23">
        <v>1.3593370000000005</v>
      </c>
      <c r="I99" s="23">
        <v>1.0095119999999997</v>
      </c>
      <c r="J99" s="23">
        <v>1.1418079999999999</v>
      </c>
      <c r="K99" s="23">
        <v>1.6026049999999998</v>
      </c>
      <c r="L99" s="23">
        <v>10.29388799999999</v>
      </c>
      <c r="M99" s="23">
        <v>15.659954999999982</v>
      </c>
      <c r="N99" s="23">
        <v>3.8471659999999996</v>
      </c>
      <c r="O99" s="23">
        <v>17.311879000000001</v>
      </c>
      <c r="P99" s="23">
        <v>0.72629900000000003</v>
      </c>
      <c r="Q99" s="23">
        <v>0.89676100000000003</v>
      </c>
      <c r="R99" s="23">
        <v>0.41181400000000001</v>
      </c>
      <c r="S99" s="23">
        <v>1.3808189999999998</v>
      </c>
      <c r="T99" s="23"/>
    </row>
    <row r="100" spans="1:20">
      <c r="B100" s="37" t="s">
        <v>383</v>
      </c>
      <c r="C100" s="23">
        <v>28.584761000000007</v>
      </c>
      <c r="D100" s="23">
        <v>1.9905509999999997</v>
      </c>
      <c r="E100" s="23">
        <v>8.0214829999999999</v>
      </c>
      <c r="F100" s="23">
        <v>7.5016649999999974</v>
      </c>
      <c r="G100" s="23">
        <v>0.97391300000000003</v>
      </c>
      <c r="H100" s="23">
        <v>1.1668530000000001</v>
      </c>
      <c r="I100" s="23">
        <v>0.92640700000000009</v>
      </c>
      <c r="J100" s="23">
        <v>0.93988300000000025</v>
      </c>
      <c r="K100" s="23">
        <v>1.3041200000000004</v>
      </c>
      <c r="L100" s="23">
        <v>7.3298780000000017</v>
      </c>
      <c r="M100" s="23">
        <v>10.413713999999981</v>
      </c>
      <c r="N100" s="23">
        <v>3.6294489999999993</v>
      </c>
      <c r="O100" s="23">
        <v>19.581982000000018</v>
      </c>
      <c r="P100" s="23">
        <v>0.59174499999999997</v>
      </c>
      <c r="Q100" s="23">
        <v>0.84279999999999988</v>
      </c>
      <c r="R100" s="23">
        <v>0.36695600000000006</v>
      </c>
      <c r="S100" s="23">
        <v>1.0832569999999999</v>
      </c>
      <c r="T100" s="23"/>
    </row>
    <row r="101" spans="1:20">
      <c r="B101" s="37" t="s">
        <v>384</v>
      </c>
      <c r="C101" s="23">
        <v>32.09095199999998</v>
      </c>
      <c r="D101" s="23">
        <v>3.2073800000000006</v>
      </c>
      <c r="E101" s="23">
        <v>8.1146750000000036</v>
      </c>
      <c r="F101" s="23">
        <v>7.4955890000000007</v>
      </c>
      <c r="G101" s="23">
        <v>0.97672800000000004</v>
      </c>
      <c r="H101" s="23">
        <v>1.2599250000000002</v>
      </c>
      <c r="I101" s="23">
        <v>1.4853420000000002</v>
      </c>
      <c r="J101" s="23">
        <v>1.0558020000000004</v>
      </c>
      <c r="K101" s="23">
        <v>1.4739780000000002</v>
      </c>
      <c r="L101" s="23">
        <v>6.4928789999999941</v>
      </c>
      <c r="M101" s="23">
        <v>9.4669870000000049</v>
      </c>
      <c r="N101" s="23">
        <v>3.1020039999999991</v>
      </c>
      <c r="O101" s="23">
        <v>18.719279999999994</v>
      </c>
      <c r="P101" s="23">
        <v>0.66696999999999984</v>
      </c>
      <c r="Q101" s="23">
        <v>0.39558699999999997</v>
      </c>
      <c r="R101" s="23">
        <v>0.4577980000000002</v>
      </c>
      <c r="S101" s="23">
        <v>1.4935330000000002</v>
      </c>
      <c r="T101" s="23"/>
    </row>
    <row r="102" spans="1:20">
      <c r="B102" s="37" t="s">
        <v>385</v>
      </c>
      <c r="C102" s="23">
        <v>53.465664999999987</v>
      </c>
      <c r="D102" s="23">
        <v>2.0350770000000007</v>
      </c>
      <c r="E102" s="23">
        <v>11.384194999999995</v>
      </c>
      <c r="F102" s="23">
        <v>14.374314000000004</v>
      </c>
      <c r="G102" s="23">
        <v>1.216391</v>
      </c>
      <c r="H102" s="23">
        <v>1.5433889999999999</v>
      </c>
      <c r="I102" s="23">
        <v>1.5787090000000001</v>
      </c>
      <c r="J102" s="23">
        <v>1.9376750000000007</v>
      </c>
      <c r="K102" s="23">
        <v>1.8447450000000003</v>
      </c>
      <c r="L102" s="23">
        <v>10.337290999999992</v>
      </c>
      <c r="M102" s="23">
        <v>9.8788940000000025</v>
      </c>
      <c r="N102" s="23">
        <v>3.4667769999999991</v>
      </c>
      <c r="O102" s="23">
        <v>14.975476000000011</v>
      </c>
      <c r="P102" s="23">
        <v>0.68652000000000002</v>
      </c>
      <c r="Q102" s="23">
        <v>0.5552999999999999</v>
      </c>
      <c r="R102" s="23">
        <v>0.61836700000000022</v>
      </c>
      <c r="S102" s="23">
        <v>1.8762169999999998</v>
      </c>
      <c r="T102" s="23"/>
    </row>
    <row r="103" spans="1:20">
      <c r="B103" s="37" t="s">
        <v>386</v>
      </c>
      <c r="C103" s="23">
        <v>48.182262999999978</v>
      </c>
      <c r="D103" s="23">
        <v>2.0027039999999996</v>
      </c>
      <c r="E103" s="23">
        <v>11.503497999999993</v>
      </c>
      <c r="F103" s="23">
        <v>14.454566999999999</v>
      </c>
      <c r="G103" s="23">
        <v>1.2478149999999995</v>
      </c>
      <c r="H103" s="23">
        <v>1.9755119999999999</v>
      </c>
      <c r="I103" s="23">
        <v>1.370438</v>
      </c>
      <c r="J103" s="23">
        <v>2.0477410000000003</v>
      </c>
      <c r="K103" s="23">
        <v>2.2056529999999994</v>
      </c>
      <c r="L103" s="23">
        <v>8.2544799999999903</v>
      </c>
      <c r="M103" s="23">
        <v>8.4050009999999933</v>
      </c>
      <c r="N103" s="23">
        <v>3.5876649999999994</v>
      </c>
      <c r="O103" s="23">
        <v>13.413185000000007</v>
      </c>
      <c r="P103" s="23">
        <v>0.77438100000000032</v>
      </c>
      <c r="Q103" s="23">
        <v>0.4931310000000001</v>
      </c>
      <c r="R103" s="23">
        <v>0.74762700000000004</v>
      </c>
      <c r="S103" s="23">
        <v>2.060373999999999</v>
      </c>
      <c r="T103" s="23"/>
    </row>
    <row r="104" spans="1:20">
      <c r="B104" s="37" t="s">
        <v>387</v>
      </c>
      <c r="C104" s="23">
        <v>38.377461999999966</v>
      </c>
      <c r="D104" s="23">
        <v>2.998165000000002</v>
      </c>
      <c r="E104" s="23">
        <v>13.218264</v>
      </c>
      <c r="F104" s="23">
        <v>14.337869999999997</v>
      </c>
      <c r="G104" s="23">
        <v>0.78200900000000007</v>
      </c>
      <c r="H104" s="23">
        <v>1.2289299999999999</v>
      </c>
      <c r="I104" s="23">
        <v>1.3326669999999994</v>
      </c>
      <c r="J104" s="23">
        <v>3.1302370000000015</v>
      </c>
      <c r="K104" s="23">
        <v>2.376528</v>
      </c>
      <c r="L104" s="23">
        <v>8.4374730000000024</v>
      </c>
      <c r="M104" s="23">
        <v>12.095213000000001</v>
      </c>
      <c r="N104" s="23">
        <v>3.660975000000001</v>
      </c>
      <c r="O104" s="23">
        <v>15.55514100000001</v>
      </c>
      <c r="P104" s="23">
        <v>0.8348439999999997</v>
      </c>
      <c r="Q104" s="23">
        <v>0.33587499999999992</v>
      </c>
      <c r="R104" s="23">
        <v>0.48663299999999993</v>
      </c>
      <c r="S104" s="23">
        <v>1.9712470000000004</v>
      </c>
      <c r="T104" s="23"/>
    </row>
    <row r="105" spans="1:20">
      <c r="B105" s="37" t="s">
        <v>388</v>
      </c>
      <c r="C105" s="23">
        <v>31.274163999999992</v>
      </c>
      <c r="D105" s="23">
        <v>4.4662130000000007</v>
      </c>
      <c r="E105" s="23">
        <v>10.132027999999989</v>
      </c>
      <c r="F105" s="23">
        <v>12.256187999999995</v>
      </c>
      <c r="G105" s="23">
        <v>1.3054310000000002</v>
      </c>
      <c r="H105" s="23">
        <v>2.1483989999999995</v>
      </c>
      <c r="I105" s="23">
        <v>1.3209799999999994</v>
      </c>
      <c r="J105" s="23">
        <v>2.8447090000000008</v>
      </c>
      <c r="K105" s="23">
        <v>3.3135650000000001</v>
      </c>
      <c r="L105" s="23">
        <v>17.437760999999998</v>
      </c>
      <c r="M105" s="23">
        <v>19.909844999999986</v>
      </c>
      <c r="N105" s="23">
        <v>3.4672399999999985</v>
      </c>
      <c r="O105" s="23">
        <v>21.486717999999986</v>
      </c>
      <c r="P105" s="23">
        <v>0.91595100000000007</v>
      </c>
      <c r="Q105" s="23">
        <v>0.26205100000000003</v>
      </c>
      <c r="R105" s="23">
        <v>0.83834200000000003</v>
      </c>
      <c r="S105" s="23">
        <v>2.7988470000000012</v>
      </c>
      <c r="T105" s="23"/>
    </row>
    <row r="106" spans="1:20">
      <c r="B106" s="37" t="s">
        <v>389</v>
      </c>
      <c r="C106" s="23">
        <v>19.112276000000001</v>
      </c>
      <c r="D106" s="23">
        <v>0.93736100000000011</v>
      </c>
      <c r="E106" s="23">
        <v>6.596447999999997</v>
      </c>
      <c r="F106" s="23">
        <v>7.6530969999999989</v>
      </c>
      <c r="G106" s="23">
        <v>1.3671990000000003</v>
      </c>
      <c r="H106" s="23">
        <v>1.5542319999999998</v>
      </c>
      <c r="I106" s="23">
        <v>0.75210299999999952</v>
      </c>
      <c r="J106" s="23">
        <v>1.8028759999999995</v>
      </c>
      <c r="K106" s="23">
        <v>1.836385999999999</v>
      </c>
      <c r="L106" s="23">
        <v>16.964215000000021</v>
      </c>
      <c r="M106" s="23">
        <v>19.029822000000006</v>
      </c>
      <c r="N106" s="23">
        <v>4.2599619999999989</v>
      </c>
      <c r="O106" s="23">
        <v>18.822429000000025</v>
      </c>
      <c r="P106" s="23">
        <v>0.88048100000000007</v>
      </c>
      <c r="Q106" s="23">
        <v>0.26649000000000006</v>
      </c>
      <c r="R106" s="23">
        <v>0.72497100000000003</v>
      </c>
      <c r="S106" s="23">
        <v>1.76071</v>
      </c>
      <c r="T106" s="23"/>
    </row>
    <row r="107" spans="1:20">
      <c r="B107" s="37" t="s">
        <v>390</v>
      </c>
      <c r="C107" s="23">
        <v>41.378778000000018</v>
      </c>
      <c r="D107" s="23">
        <v>3.8930790000000002</v>
      </c>
      <c r="E107" s="23">
        <v>10.123062999999998</v>
      </c>
      <c r="F107" s="23">
        <v>10.953432999999995</v>
      </c>
      <c r="G107" s="23">
        <v>1.0524719999999999</v>
      </c>
      <c r="H107" s="23">
        <v>1.5339489999999998</v>
      </c>
      <c r="I107" s="23">
        <v>1.283269</v>
      </c>
      <c r="J107" s="23">
        <v>2.6579119999999992</v>
      </c>
      <c r="K107" s="23">
        <v>2.4753810000000001</v>
      </c>
      <c r="L107" s="23">
        <v>15.524390999999987</v>
      </c>
      <c r="M107" s="23">
        <v>15.730375999999971</v>
      </c>
      <c r="N107" s="23">
        <v>4.7239799999999956</v>
      </c>
      <c r="O107" s="23">
        <v>20.594132000000002</v>
      </c>
      <c r="P107" s="23">
        <v>0.7373559999999999</v>
      </c>
      <c r="Q107" s="23">
        <v>0.68070799999999976</v>
      </c>
      <c r="R107" s="23">
        <v>0.9442339999999998</v>
      </c>
      <c r="S107" s="23">
        <v>1.1859230000000003</v>
      </c>
      <c r="T107" s="23"/>
    </row>
    <row r="108" spans="1:20">
      <c r="B108" s="37" t="s">
        <v>391</v>
      </c>
      <c r="C108" s="23">
        <v>46.615581999999975</v>
      </c>
      <c r="D108" s="23">
        <v>3.0955709999999992</v>
      </c>
      <c r="E108" s="23">
        <v>14.338703999999996</v>
      </c>
      <c r="F108" s="23">
        <v>13.207990999999996</v>
      </c>
      <c r="G108" s="23">
        <v>1.3580380000000001</v>
      </c>
      <c r="H108" s="23">
        <v>1.3711329999999997</v>
      </c>
      <c r="I108" s="23">
        <v>1.5076800000000001</v>
      </c>
      <c r="J108" s="23">
        <v>2.1042410000000009</v>
      </c>
      <c r="K108" s="23">
        <v>3.4572390000000004</v>
      </c>
      <c r="L108" s="23">
        <v>18.329843</v>
      </c>
      <c r="M108" s="23">
        <v>15.646990000000006</v>
      </c>
      <c r="N108" s="23">
        <v>5.0625309999999972</v>
      </c>
      <c r="O108" s="23">
        <v>16.083155999999999</v>
      </c>
      <c r="P108" s="23">
        <v>0.49088100000000012</v>
      </c>
      <c r="Q108" s="23">
        <v>0.89951900000000007</v>
      </c>
      <c r="R108" s="23">
        <v>0.77027799999999991</v>
      </c>
      <c r="S108" s="23">
        <v>1.5524309999999999</v>
      </c>
      <c r="T108" s="23"/>
    </row>
    <row r="109" spans="1:20">
      <c r="B109" s="37" t="s">
        <v>392</v>
      </c>
      <c r="C109" s="23">
        <v>33.33928899999998</v>
      </c>
      <c r="D109" s="23">
        <v>3.0445780000000005</v>
      </c>
      <c r="E109" s="23">
        <v>7.8052689999999973</v>
      </c>
      <c r="F109" s="23">
        <v>12.722236000000001</v>
      </c>
      <c r="G109" s="23">
        <v>1.2493809999999994</v>
      </c>
      <c r="H109" s="23">
        <v>1.1236260000000005</v>
      </c>
      <c r="I109" s="23">
        <v>1.1822209999999997</v>
      </c>
      <c r="J109" s="23">
        <v>2.0700390000000009</v>
      </c>
      <c r="K109" s="23">
        <v>2.9658459999999987</v>
      </c>
      <c r="L109" s="23">
        <v>15.010006000000011</v>
      </c>
      <c r="M109" s="23">
        <v>14.069489999999996</v>
      </c>
      <c r="N109" s="23">
        <v>4.0418149999999997</v>
      </c>
      <c r="O109" s="23">
        <v>12.974638000000001</v>
      </c>
      <c r="P109" s="23">
        <v>0.89973000000000014</v>
      </c>
      <c r="Q109" s="23">
        <v>0.59127099999999999</v>
      </c>
      <c r="R109" s="23">
        <v>0.63176900000000002</v>
      </c>
      <c r="S109" s="23">
        <v>1.6126440000000006</v>
      </c>
      <c r="T109" s="23"/>
    </row>
    <row r="110" spans="1:20">
      <c r="B110" s="37" t="s">
        <v>393</v>
      </c>
      <c r="C110" s="23">
        <v>22.199265000000025</v>
      </c>
      <c r="D110" s="23">
        <v>1.3061709999999997</v>
      </c>
      <c r="E110" s="23">
        <v>7.2527050000000033</v>
      </c>
      <c r="F110" s="23">
        <v>9.8354430000000033</v>
      </c>
      <c r="G110" s="23">
        <v>1.3858620000000001</v>
      </c>
      <c r="H110" s="23">
        <v>1.2936480000000004</v>
      </c>
      <c r="I110" s="23">
        <v>0.94399299999999964</v>
      </c>
      <c r="J110" s="23">
        <v>1.5114460000000001</v>
      </c>
      <c r="K110" s="23">
        <v>1.8311659999999998</v>
      </c>
      <c r="L110" s="23">
        <v>10.242238999999993</v>
      </c>
      <c r="M110" s="23">
        <v>11.963829000000013</v>
      </c>
      <c r="N110" s="23">
        <v>3.0995889999999982</v>
      </c>
      <c r="O110" s="23">
        <v>14.837378999999997</v>
      </c>
      <c r="P110" s="23">
        <v>0.64075499999999996</v>
      </c>
      <c r="Q110" s="23">
        <v>0.274455</v>
      </c>
      <c r="R110" s="23">
        <v>0.56698000000000004</v>
      </c>
      <c r="S110" s="23">
        <v>1.863165</v>
      </c>
      <c r="T110" s="23"/>
    </row>
    <row r="111" spans="1:20"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38"/>
      <c r="Q111" s="38"/>
      <c r="R111" s="38"/>
      <c r="S111" s="38"/>
      <c r="T111" s="38"/>
    </row>
    <row r="112" spans="1:20">
      <c r="A112" s="19">
        <v>2019</v>
      </c>
      <c r="B112" s="37" t="s">
        <v>382</v>
      </c>
      <c r="C112" s="23">
        <v>36.979145999999993</v>
      </c>
      <c r="D112" s="23">
        <v>3.5618179999999988</v>
      </c>
      <c r="E112" s="23">
        <v>13.966271999999988</v>
      </c>
      <c r="F112" s="23">
        <v>15.500395000000001</v>
      </c>
      <c r="G112" s="23">
        <v>2.0276660000000004</v>
      </c>
      <c r="H112" s="23">
        <v>1.7057050000000002</v>
      </c>
      <c r="I112" s="23">
        <v>1.4495710000000011</v>
      </c>
      <c r="J112" s="23">
        <v>1.8419469999999998</v>
      </c>
      <c r="K112" s="23">
        <v>2.906858999999999</v>
      </c>
      <c r="L112" s="23">
        <v>19.498054000000028</v>
      </c>
      <c r="M112" s="23">
        <v>21.176818999999963</v>
      </c>
      <c r="N112" s="23">
        <v>4.7944080000000007</v>
      </c>
      <c r="O112" s="23">
        <v>22.421964000000024</v>
      </c>
      <c r="P112" s="23">
        <v>0.76580900000000007</v>
      </c>
      <c r="Q112" s="23">
        <v>0.95841299999999985</v>
      </c>
      <c r="R112" s="23">
        <v>0.92295399999999994</v>
      </c>
      <c r="S112" s="23">
        <v>2.5156769999999993</v>
      </c>
      <c r="T112" s="23"/>
    </row>
    <row r="113" spans="1:20">
      <c r="B113" s="37" t="s">
        <v>383</v>
      </c>
      <c r="C113" s="23">
        <v>31.213902000000008</v>
      </c>
      <c r="D113" s="23">
        <v>2.198334</v>
      </c>
      <c r="E113" s="23">
        <v>11.862601</v>
      </c>
      <c r="F113" s="23">
        <v>12.349576999999996</v>
      </c>
      <c r="G113" s="23">
        <v>1.9960819999999999</v>
      </c>
      <c r="H113" s="23">
        <v>2.3187679999999999</v>
      </c>
      <c r="I113" s="23">
        <v>0.61758199999999974</v>
      </c>
      <c r="J113" s="23">
        <v>2.2918449999999999</v>
      </c>
      <c r="K113" s="23">
        <v>1.9203580000000007</v>
      </c>
      <c r="L113" s="23">
        <v>15.106836999999981</v>
      </c>
      <c r="M113" s="23">
        <v>16.944734000000011</v>
      </c>
      <c r="N113" s="23">
        <v>3.7616079999999981</v>
      </c>
      <c r="O113" s="23">
        <v>21.957208999999999</v>
      </c>
      <c r="P113" s="23">
        <v>1.022821</v>
      </c>
      <c r="Q113" s="23">
        <v>1.0787319999999998</v>
      </c>
      <c r="R113" s="23">
        <v>0.88805300000000009</v>
      </c>
      <c r="S113" s="23">
        <v>1.6614669999999998</v>
      </c>
      <c r="T113" s="23"/>
    </row>
    <row r="114" spans="1:20">
      <c r="B114" s="37" t="s">
        <v>384</v>
      </c>
      <c r="C114" s="23">
        <v>29.753823000000001</v>
      </c>
      <c r="D114" s="23">
        <v>2.9902220000000015</v>
      </c>
      <c r="E114" s="23">
        <v>9.2394170000000031</v>
      </c>
      <c r="F114" s="23">
        <v>11.963918999999997</v>
      </c>
      <c r="G114" s="23">
        <v>1.5212050000000004</v>
      </c>
      <c r="H114" s="23">
        <v>1.4221200000000005</v>
      </c>
      <c r="I114" s="23">
        <v>1.1648729999999994</v>
      </c>
      <c r="J114" s="23">
        <v>1.9617020000000003</v>
      </c>
      <c r="K114" s="23">
        <v>1.5921749999999997</v>
      </c>
      <c r="L114" s="23">
        <v>12.492262000000009</v>
      </c>
      <c r="M114" s="23">
        <v>12.968245</v>
      </c>
      <c r="N114" s="23">
        <v>3.8644610000000013</v>
      </c>
      <c r="O114" s="23">
        <v>19.143936000000007</v>
      </c>
      <c r="P114" s="23">
        <v>0.64432800000000001</v>
      </c>
      <c r="Q114" s="23">
        <v>0.61971299999999996</v>
      </c>
      <c r="R114" s="23">
        <v>0.81788200000000022</v>
      </c>
      <c r="S114" s="23">
        <v>1.4529640000000006</v>
      </c>
      <c r="T114" s="23"/>
    </row>
    <row r="115" spans="1:20">
      <c r="B115" s="37" t="s">
        <v>385</v>
      </c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</row>
    <row r="116" spans="1:20">
      <c r="B116" s="37" t="s">
        <v>386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</row>
    <row r="117" spans="1:20">
      <c r="B117" s="37" t="s">
        <v>387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</row>
    <row r="118" spans="1:20">
      <c r="B118" s="37" t="s">
        <v>388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</row>
    <row r="119" spans="1:20">
      <c r="B119" s="37" t="s">
        <v>389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</row>
    <row r="120" spans="1:20">
      <c r="B120" s="37" t="s">
        <v>390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</row>
    <row r="121" spans="1:20">
      <c r="B121" s="37" t="s">
        <v>391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</row>
    <row r="122" spans="1:20">
      <c r="B122" s="37" t="s">
        <v>392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</row>
    <row r="123" spans="1:20">
      <c r="B123" s="37" t="s">
        <v>393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</row>
    <row r="124" spans="1:20"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</row>
    <row r="125" spans="1:20"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</row>
    <row r="126" spans="1:20"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</row>
    <row r="127" spans="1:20" ht="18" customHeight="1" thickBot="1">
      <c r="A127" s="205" t="s">
        <v>398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72"/>
    </row>
    <row r="128" spans="1:20" s="22" customFormat="1" ht="23.25" customHeight="1" thickBot="1">
      <c r="A128" s="117" t="s">
        <v>163</v>
      </c>
      <c r="B128" s="117" t="s">
        <v>164</v>
      </c>
      <c r="C128" s="119" t="s">
        <v>281</v>
      </c>
      <c r="D128" s="119" t="s">
        <v>282</v>
      </c>
      <c r="E128" s="119" t="s">
        <v>283</v>
      </c>
      <c r="F128" s="119" t="s">
        <v>284</v>
      </c>
      <c r="G128" s="119" t="s">
        <v>285</v>
      </c>
      <c r="H128" s="119" t="s">
        <v>286</v>
      </c>
      <c r="I128" s="119" t="s">
        <v>287</v>
      </c>
      <c r="J128" s="119" t="s">
        <v>288</v>
      </c>
      <c r="K128" s="119" t="s">
        <v>289</v>
      </c>
      <c r="L128" s="119" t="s">
        <v>290</v>
      </c>
      <c r="M128" s="119" t="s">
        <v>291</v>
      </c>
      <c r="N128" s="119" t="s">
        <v>292</v>
      </c>
      <c r="O128" s="119" t="s">
        <v>293</v>
      </c>
      <c r="P128" s="119" t="s">
        <v>294</v>
      </c>
      <c r="Q128" s="119" t="s">
        <v>295</v>
      </c>
      <c r="R128" s="119" t="s">
        <v>296</v>
      </c>
      <c r="S128" s="119" t="s">
        <v>297</v>
      </c>
      <c r="T128" s="40"/>
    </row>
    <row r="129" spans="1:20" ht="11.25" customHeight="1" thickBot="1">
      <c r="A129" s="118"/>
      <c r="B129" s="118"/>
      <c r="C129" s="202" t="s">
        <v>310</v>
      </c>
      <c r="D129" s="203"/>
      <c r="E129" s="203"/>
      <c r="F129" s="203"/>
      <c r="G129" s="203"/>
      <c r="H129" s="203"/>
      <c r="I129" s="203"/>
      <c r="J129" s="203"/>
      <c r="K129" s="203"/>
      <c r="L129" s="203"/>
      <c r="M129" s="203"/>
      <c r="N129" s="203"/>
      <c r="O129" s="203"/>
      <c r="P129" s="203"/>
      <c r="Q129" s="203"/>
      <c r="R129" s="203"/>
      <c r="S129" s="204"/>
      <c r="T129" s="41"/>
    </row>
    <row r="130" spans="1:20">
      <c r="A130" s="19">
        <v>2018</v>
      </c>
      <c r="B130" s="37" t="s">
        <v>382</v>
      </c>
      <c r="C130" s="23">
        <v>1.7676690000000002</v>
      </c>
      <c r="D130" s="23">
        <v>4.1596489999999999</v>
      </c>
      <c r="E130" s="23">
        <v>2.6911279999999991</v>
      </c>
      <c r="F130" s="23">
        <v>68.574262000000061</v>
      </c>
      <c r="G130" s="23">
        <v>11.271160000000018</v>
      </c>
      <c r="H130" s="23">
        <v>1.4960200000000001</v>
      </c>
      <c r="I130" s="23">
        <v>2.5820000000000003E-2</v>
      </c>
      <c r="J130" s="23">
        <v>5.7045909999999997</v>
      </c>
      <c r="K130" s="23">
        <v>1.5834790000000001</v>
      </c>
      <c r="L130" s="23">
        <v>0.14277800000000002</v>
      </c>
      <c r="M130" s="23">
        <v>2.944E-3</v>
      </c>
      <c r="N130" s="23">
        <v>0.22830999999999999</v>
      </c>
      <c r="O130" s="23">
        <v>2.8356670000000022</v>
      </c>
      <c r="P130" s="23">
        <v>1.8462209999999988</v>
      </c>
      <c r="Q130" s="23">
        <v>85.384570000000011</v>
      </c>
      <c r="R130" s="23">
        <v>110.00626699999974</v>
      </c>
      <c r="S130" s="23">
        <v>4.6090000000000006E-2</v>
      </c>
      <c r="T130" s="23"/>
    </row>
    <row r="131" spans="1:20">
      <c r="B131" s="37" t="s">
        <v>383</v>
      </c>
      <c r="C131" s="23">
        <v>0.9287789999999998</v>
      </c>
      <c r="D131" s="23">
        <v>3.7851159999999999</v>
      </c>
      <c r="E131" s="23">
        <v>2.0621810000000007</v>
      </c>
      <c r="F131" s="23">
        <v>45.417338999999991</v>
      </c>
      <c r="G131" s="23">
        <v>8.9764129999999938</v>
      </c>
      <c r="H131" s="23">
        <v>0.57460999999999984</v>
      </c>
      <c r="I131" s="23">
        <v>4.7141000000000002E-2</v>
      </c>
      <c r="J131" s="23">
        <v>5.6598879999999996</v>
      </c>
      <c r="K131" s="23">
        <v>0.74277000000000004</v>
      </c>
      <c r="L131" s="23">
        <v>0.16347500000000001</v>
      </c>
      <c r="M131" s="23">
        <v>0</v>
      </c>
      <c r="N131" s="23">
        <v>0.41145100000000001</v>
      </c>
      <c r="O131" s="23">
        <v>3.8759679999999985</v>
      </c>
      <c r="P131" s="23">
        <v>1.6099689999999991</v>
      </c>
      <c r="Q131" s="23">
        <v>54.288916000000057</v>
      </c>
      <c r="R131" s="23">
        <v>90.169717000000091</v>
      </c>
      <c r="S131" s="23">
        <v>2.4296999999999999E-2</v>
      </c>
      <c r="T131" s="23"/>
    </row>
    <row r="132" spans="1:20">
      <c r="B132" s="37" t="s">
        <v>384</v>
      </c>
      <c r="C132" s="23">
        <v>1.4205289999999999</v>
      </c>
      <c r="D132" s="23">
        <v>3.6920920000000015</v>
      </c>
      <c r="E132" s="23">
        <v>1.79975</v>
      </c>
      <c r="F132" s="23">
        <v>79.078378999999956</v>
      </c>
      <c r="G132" s="23">
        <v>10.286878999999992</v>
      </c>
      <c r="H132" s="23">
        <v>1.4992610000000004</v>
      </c>
      <c r="I132" s="23">
        <v>9.7428000000000001E-2</v>
      </c>
      <c r="J132" s="23">
        <v>5.4866789999999996</v>
      </c>
      <c r="K132" s="23">
        <v>1.299471</v>
      </c>
      <c r="L132" s="23">
        <v>1.6575550000000001</v>
      </c>
      <c r="M132" s="23">
        <v>0</v>
      </c>
      <c r="N132" s="23">
        <v>0.19331500000000001</v>
      </c>
      <c r="O132" s="23">
        <v>2.3230540000000008</v>
      </c>
      <c r="P132" s="23">
        <v>2.337777</v>
      </c>
      <c r="Q132" s="23">
        <v>67.046708999999993</v>
      </c>
      <c r="R132" s="23">
        <v>99.383409000000043</v>
      </c>
      <c r="S132" s="23">
        <v>9.8998000000000003E-2</v>
      </c>
      <c r="T132" s="23"/>
    </row>
    <row r="133" spans="1:20">
      <c r="B133" s="37" t="s">
        <v>385</v>
      </c>
      <c r="C133" s="23">
        <v>2.3631210000000014</v>
      </c>
      <c r="D133" s="23">
        <v>4.542221999999998</v>
      </c>
      <c r="E133" s="23">
        <v>2.0487550000000008</v>
      </c>
      <c r="F133" s="23">
        <v>72.414536000000012</v>
      </c>
      <c r="G133" s="23">
        <v>11.674032999999994</v>
      </c>
      <c r="H133" s="23">
        <v>0.65583800000000003</v>
      </c>
      <c r="I133" s="23">
        <v>8.5891999999999996E-2</v>
      </c>
      <c r="J133" s="23">
        <v>5.2301770000000003</v>
      </c>
      <c r="K133" s="23">
        <v>0.94308899999999996</v>
      </c>
      <c r="L133" s="23">
        <v>0.91587400000000008</v>
      </c>
      <c r="M133" s="23">
        <v>1.542E-3</v>
      </c>
      <c r="N133" s="23">
        <v>0.19370900000000002</v>
      </c>
      <c r="O133" s="23">
        <v>2.9540340000000005</v>
      </c>
      <c r="P133" s="23">
        <v>2.1631920000000004</v>
      </c>
      <c r="Q133" s="23">
        <v>70.438535999999928</v>
      </c>
      <c r="R133" s="23">
        <v>108.29806600000001</v>
      </c>
      <c r="S133" s="23">
        <v>1.8251E-2</v>
      </c>
      <c r="T133" s="23"/>
    </row>
    <row r="134" spans="1:20">
      <c r="B134" s="37" t="s">
        <v>386</v>
      </c>
      <c r="C134" s="23">
        <v>1.4302670000000006</v>
      </c>
      <c r="D134" s="23">
        <v>4.3252019999999964</v>
      </c>
      <c r="E134" s="23">
        <v>1.5379050000000001</v>
      </c>
      <c r="F134" s="23">
        <v>88.823907000000048</v>
      </c>
      <c r="G134" s="23">
        <v>11.936296999999998</v>
      </c>
      <c r="H134" s="23">
        <v>1.2156029999999998</v>
      </c>
      <c r="I134" s="23">
        <v>0.103105</v>
      </c>
      <c r="J134" s="23">
        <v>4.1032090000000014</v>
      </c>
      <c r="K134" s="23">
        <v>1.082114</v>
      </c>
      <c r="L134" s="23">
        <v>1.092239</v>
      </c>
      <c r="M134" s="23">
        <v>0</v>
      </c>
      <c r="N134" s="23">
        <v>0.30359899999999995</v>
      </c>
      <c r="O134" s="23">
        <v>2.7960260000000008</v>
      </c>
      <c r="P134" s="23">
        <v>2.8377520000000009</v>
      </c>
      <c r="Q134" s="23">
        <v>79.679941000000028</v>
      </c>
      <c r="R134" s="23">
        <v>118.1585169999999</v>
      </c>
      <c r="S134" s="23">
        <v>0.18999100000000002</v>
      </c>
      <c r="T134" s="23"/>
    </row>
    <row r="135" spans="1:20">
      <c r="B135" s="37" t="s">
        <v>387</v>
      </c>
      <c r="C135" s="23">
        <v>1.3258479999999999</v>
      </c>
      <c r="D135" s="23">
        <v>5.5011329999999976</v>
      </c>
      <c r="E135" s="23">
        <v>2.5000710000000002</v>
      </c>
      <c r="F135" s="23">
        <v>67.236126000000013</v>
      </c>
      <c r="G135" s="23">
        <v>13.429165999999997</v>
      </c>
      <c r="H135" s="23">
        <v>1.3017280000000002</v>
      </c>
      <c r="I135" s="23">
        <v>0.13043300000000002</v>
      </c>
      <c r="J135" s="23">
        <v>5.4047819999999991</v>
      </c>
      <c r="K135" s="23">
        <v>2.9032989999999996</v>
      </c>
      <c r="L135" s="23">
        <v>0.9476</v>
      </c>
      <c r="M135" s="23">
        <v>2.8105999999999999E-2</v>
      </c>
      <c r="N135" s="23">
        <v>0.25826299999999996</v>
      </c>
      <c r="O135" s="23">
        <v>2.7282299999999968</v>
      </c>
      <c r="P135" s="23">
        <v>2.7493090000000002</v>
      </c>
      <c r="Q135" s="23">
        <v>92.771970000000039</v>
      </c>
      <c r="R135" s="23">
        <v>119.60132999999988</v>
      </c>
      <c r="S135" s="23">
        <v>2.8686000000000003E-2</v>
      </c>
      <c r="T135" s="23"/>
    </row>
    <row r="136" spans="1:20">
      <c r="B136" s="37" t="s">
        <v>388</v>
      </c>
      <c r="C136" s="23">
        <v>2.2165710000000001</v>
      </c>
      <c r="D136" s="23">
        <v>4.8655830000000027</v>
      </c>
      <c r="E136" s="23">
        <v>2.4657039999999975</v>
      </c>
      <c r="F136" s="23">
        <v>94.663588999999959</v>
      </c>
      <c r="G136" s="23">
        <v>13.349494000000004</v>
      </c>
      <c r="H136" s="23">
        <v>1.5260560000000001</v>
      </c>
      <c r="I136" s="23">
        <v>6.7228999999999997E-2</v>
      </c>
      <c r="J136" s="23">
        <v>5.8035910000000017</v>
      </c>
      <c r="K136" s="23">
        <v>0.64726000000000006</v>
      </c>
      <c r="L136" s="23">
        <v>1.0250230000000002</v>
      </c>
      <c r="M136" s="23">
        <v>0</v>
      </c>
      <c r="N136" s="23">
        <v>0.28147800000000001</v>
      </c>
      <c r="O136" s="23">
        <v>3.4982600000000015</v>
      </c>
      <c r="P136" s="23">
        <v>4.396234999999999</v>
      </c>
      <c r="Q136" s="23">
        <v>85.800589000000002</v>
      </c>
      <c r="R136" s="23">
        <v>116.88826000000002</v>
      </c>
      <c r="S136" s="23">
        <v>0.206733</v>
      </c>
      <c r="T136" s="23"/>
    </row>
    <row r="137" spans="1:20">
      <c r="B137" s="37" t="s">
        <v>389</v>
      </c>
      <c r="C137" s="23">
        <v>1.6507710000000002</v>
      </c>
      <c r="D137" s="23">
        <v>4.4860790000000037</v>
      </c>
      <c r="E137" s="23">
        <v>2.2347569999999997</v>
      </c>
      <c r="F137" s="23">
        <v>59.569268000000008</v>
      </c>
      <c r="G137" s="23">
        <v>12.585056000000003</v>
      </c>
      <c r="H137" s="23">
        <v>0.95647599999999999</v>
      </c>
      <c r="I137" s="23">
        <v>0.10591300000000001</v>
      </c>
      <c r="J137" s="23">
        <v>5.3646349999999998</v>
      </c>
      <c r="K137" s="23">
        <v>3.0967840000000004</v>
      </c>
      <c r="L137" s="23">
        <v>1.100371</v>
      </c>
      <c r="M137" s="23">
        <v>0.42030800000000001</v>
      </c>
      <c r="N137" s="23">
        <v>0.27716600000000002</v>
      </c>
      <c r="O137" s="23">
        <v>2.5042969999999984</v>
      </c>
      <c r="P137" s="23">
        <v>3.5423229999999983</v>
      </c>
      <c r="Q137" s="23">
        <v>74.827186000000097</v>
      </c>
      <c r="R137" s="23">
        <v>108.00398600000015</v>
      </c>
      <c r="S137" s="23">
        <v>0.10009599999999999</v>
      </c>
      <c r="T137" s="23"/>
    </row>
    <row r="138" spans="1:20">
      <c r="B138" s="37" t="s">
        <v>390</v>
      </c>
      <c r="C138" s="23">
        <v>2.1395579999999996</v>
      </c>
      <c r="D138" s="23">
        <v>5.0336240000000005</v>
      </c>
      <c r="E138" s="23">
        <v>2.7306120000000025</v>
      </c>
      <c r="F138" s="23">
        <v>52.332726000000001</v>
      </c>
      <c r="G138" s="23">
        <v>11.799996000000002</v>
      </c>
      <c r="H138" s="23">
        <v>1.0321159999999998</v>
      </c>
      <c r="I138" s="23">
        <v>5.6776999999999994E-2</v>
      </c>
      <c r="J138" s="23">
        <v>5.2648800000000024</v>
      </c>
      <c r="K138" s="23">
        <v>1.3928759999999998</v>
      </c>
      <c r="L138" s="23">
        <v>1.5984240000000001</v>
      </c>
      <c r="M138" s="23">
        <v>0.42742000000000002</v>
      </c>
      <c r="N138" s="23">
        <v>0.31324199999999996</v>
      </c>
      <c r="O138" s="23">
        <v>3.2138720000000038</v>
      </c>
      <c r="P138" s="23">
        <v>3.5443679999999995</v>
      </c>
      <c r="Q138" s="23">
        <v>74.471741000000108</v>
      </c>
      <c r="R138" s="23">
        <v>109.85072700000009</v>
      </c>
      <c r="S138" s="23">
        <v>7.2529999999999997E-2</v>
      </c>
      <c r="T138" s="23"/>
    </row>
    <row r="139" spans="1:20">
      <c r="B139" s="37" t="s">
        <v>391</v>
      </c>
      <c r="C139" s="23">
        <v>2.7103119999999996</v>
      </c>
      <c r="D139" s="23">
        <v>6.3001300000000038</v>
      </c>
      <c r="E139" s="23">
        <v>1.9370049999999999</v>
      </c>
      <c r="F139" s="23">
        <v>89.108833999999945</v>
      </c>
      <c r="G139" s="23">
        <v>12.720863999999999</v>
      </c>
      <c r="H139" s="23">
        <v>1.1904330000000001</v>
      </c>
      <c r="I139" s="23">
        <v>6.9412000000000001E-2</v>
      </c>
      <c r="J139" s="23">
        <v>6.3361159999999979</v>
      </c>
      <c r="K139" s="23">
        <v>1.5812680000000001</v>
      </c>
      <c r="L139" s="23">
        <v>2.2961870000000002</v>
      </c>
      <c r="M139" s="23">
        <v>0</v>
      </c>
      <c r="N139" s="23">
        <v>0.294493</v>
      </c>
      <c r="O139" s="23">
        <v>3.3598830000000004</v>
      </c>
      <c r="P139" s="23">
        <v>3.9452660000000002</v>
      </c>
      <c r="Q139" s="23">
        <v>88.085851999999946</v>
      </c>
      <c r="R139" s="23">
        <v>133.56117400000002</v>
      </c>
      <c r="S139" s="23">
        <v>7.7986E-2</v>
      </c>
      <c r="T139" s="23"/>
    </row>
    <row r="140" spans="1:20">
      <c r="B140" s="37" t="s">
        <v>392</v>
      </c>
      <c r="C140" s="23">
        <v>1.7690389999999994</v>
      </c>
      <c r="D140" s="23">
        <v>5.1161119999999976</v>
      </c>
      <c r="E140" s="23">
        <v>2.1687159999999994</v>
      </c>
      <c r="F140" s="23">
        <v>49.556069999999956</v>
      </c>
      <c r="G140" s="23">
        <v>13.420912999999997</v>
      </c>
      <c r="H140" s="23">
        <v>1.153132</v>
      </c>
      <c r="I140" s="23">
        <v>0.12923600000000002</v>
      </c>
      <c r="J140" s="23">
        <v>6.2294110000000007</v>
      </c>
      <c r="K140" s="23">
        <v>1.9190160000000001</v>
      </c>
      <c r="L140" s="23">
        <v>0.88616799999999996</v>
      </c>
      <c r="M140" s="23">
        <v>0</v>
      </c>
      <c r="N140" s="23">
        <v>0.27445799999999998</v>
      </c>
      <c r="O140" s="23">
        <v>3.7575389999999991</v>
      </c>
      <c r="P140" s="23">
        <v>3.087661999999999</v>
      </c>
      <c r="Q140" s="23">
        <v>108.9049379999999</v>
      </c>
      <c r="R140" s="23">
        <v>122.91723000000019</v>
      </c>
      <c r="S140" s="23">
        <v>5.4844999999999998E-2</v>
      </c>
      <c r="T140" s="23"/>
    </row>
    <row r="141" spans="1:20">
      <c r="B141" s="37" t="s">
        <v>393</v>
      </c>
      <c r="C141" s="23">
        <v>1.799938</v>
      </c>
      <c r="D141" s="23">
        <v>3.4703629999999994</v>
      </c>
      <c r="E141" s="23">
        <v>1.7535100000000003</v>
      </c>
      <c r="F141" s="23">
        <v>51.451286999999986</v>
      </c>
      <c r="G141" s="23">
        <v>9.8460619999999963</v>
      </c>
      <c r="H141" s="23">
        <v>1.2077419999999999</v>
      </c>
      <c r="I141" s="23">
        <v>3.4432999999999998E-2</v>
      </c>
      <c r="J141" s="23">
        <v>4.6436850000000014</v>
      </c>
      <c r="K141" s="23">
        <v>0.99807299999999999</v>
      </c>
      <c r="L141" s="23">
        <v>1.3048230000000001</v>
      </c>
      <c r="M141" s="23">
        <v>0.40471800000000002</v>
      </c>
      <c r="N141" s="23">
        <v>0.28295499999999996</v>
      </c>
      <c r="O141" s="23">
        <v>3.0755849999999998</v>
      </c>
      <c r="P141" s="23">
        <v>2.7485009999999996</v>
      </c>
      <c r="Q141" s="23">
        <v>68.516136000000046</v>
      </c>
      <c r="R141" s="23">
        <v>89.292053999999951</v>
      </c>
      <c r="S141" s="23">
        <v>5.8707999999999996E-2</v>
      </c>
      <c r="T141" s="23"/>
    </row>
    <row r="142" spans="1:20"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38"/>
      <c r="Q142" s="38"/>
      <c r="R142" s="38"/>
      <c r="S142" s="38"/>
      <c r="T142" s="38"/>
    </row>
    <row r="143" spans="1:20">
      <c r="A143" s="19">
        <v>2019</v>
      </c>
      <c r="B143" s="37" t="s">
        <v>382</v>
      </c>
      <c r="C143" s="23">
        <v>3.0782689999999984</v>
      </c>
      <c r="D143" s="23">
        <v>5.6399700000000008</v>
      </c>
      <c r="E143" s="23">
        <v>2.293661999999999</v>
      </c>
      <c r="F143" s="23">
        <v>89.251038999999977</v>
      </c>
      <c r="G143" s="23">
        <v>14.415709999999997</v>
      </c>
      <c r="H143" s="23">
        <v>1.7202159999999997</v>
      </c>
      <c r="I143" s="23">
        <v>8.2390999999999992E-2</v>
      </c>
      <c r="J143" s="23">
        <v>7.9722299999999979</v>
      </c>
      <c r="K143" s="23">
        <v>1.3111699999999999</v>
      </c>
      <c r="L143" s="23">
        <v>1.2546409999999999</v>
      </c>
      <c r="M143" s="23">
        <v>0.33794400000000002</v>
      </c>
      <c r="N143" s="23">
        <v>0.38784499999999988</v>
      </c>
      <c r="O143" s="23">
        <v>3.5893460000000004</v>
      </c>
      <c r="P143" s="23">
        <v>4.6152729999999966</v>
      </c>
      <c r="Q143" s="23">
        <v>91.004124999999945</v>
      </c>
      <c r="R143" s="23">
        <v>139.41060900000025</v>
      </c>
      <c r="S143" s="23">
        <v>0.115855</v>
      </c>
      <c r="T143" s="23"/>
    </row>
    <row r="144" spans="1:20">
      <c r="B144" s="37" t="s">
        <v>383</v>
      </c>
      <c r="C144" s="23">
        <v>2.3305940000000005</v>
      </c>
      <c r="D144" s="23">
        <v>5.4068150000000008</v>
      </c>
      <c r="E144" s="23">
        <v>1.6737060000000006</v>
      </c>
      <c r="F144" s="23">
        <v>41.820444000000002</v>
      </c>
      <c r="G144" s="23">
        <v>14.150824000000002</v>
      </c>
      <c r="H144" s="23">
        <v>1.4684699999999997</v>
      </c>
      <c r="I144" s="23">
        <v>8.1609000000000001E-2</v>
      </c>
      <c r="J144" s="23">
        <v>6.3956419999999987</v>
      </c>
      <c r="K144" s="23">
        <v>3.2421999999999995</v>
      </c>
      <c r="L144" s="23">
        <v>0.89784399999999998</v>
      </c>
      <c r="M144" s="23">
        <v>8.7735000000000007E-2</v>
      </c>
      <c r="N144" s="23">
        <v>1.1170990000000001</v>
      </c>
      <c r="O144" s="23">
        <v>3.2038629999999997</v>
      </c>
      <c r="P144" s="23">
        <v>3.3938539999999984</v>
      </c>
      <c r="Q144" s="23">
        <v>80.829478000000165</v>
      </c>
      <c r="R144" s="23">
        <v>119.83474800000018</v>
      </c>
      <c r="S144" s="23">
        <v>5.0871000000000006E-2</v>
      </c>
      <c r="T144" s="23"/>
    </row>
    <row r="145" spans="1:20">
      <c r="B145" s="37" t="s">
        <v>384</v>
      </c>
      <c r="C145" s="23">
        <v>1.4483149999999994</v>
      </c>
      <c r="D145" s="23">
        <v>5.6003420000000004</v>
      </c>
      <c r="E145" s="23">
        <v>1.5745159999999998</v>
      </c>
      <c r="F145" s="23">
        <v>46.079013999999979</v>
      </c>
      <c r="G145" s="23">
        <v>14.576580999999997</v>
      </c>
      <c r="H145" s="23">
        <v>1.5326320000000004</v>
      </c>
      <c r="I145" s="23">
        <v>4.2999999999999997E-2</v>
      </c>
      <c r="J145" s="23">
        <v>7.1541490000000012</v>
      </c>
      <c r="K145" s="23">
        <v>1.598938</v>
      </c>
      <c r="L145" s="23">
        <v>1.575558</v>
      </c>
      <c r="M145" s="23">
        <v>0.46201599999999998</v>
      </c>
      <c r="N145" s="23">
        <v>2.0221050000000003</v>
      </c>
      <c r="O145" s="23">
        <v>2.6673010000000015</v>
      </c>
      <c r="P145" s="23">
        <v>3.6163360000000004</v>
      </c>
      <c r="Q145" s="23">
        <v>86.01655899999983</v>
      </c>
      <c r="R145" s="23">
        <v>130.38564800000003</v>
      </c>
      <c r="S145" s="23">
        <v>6.1878999999999997E-2</v>
      </c>
      <c r="T145" s="23"/>
    </row>
    <row r="146" spans="1:20">
      <c r="B146" s="37" t="s">
        <v>385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</row>
    <row r="147" spans="1:20">
      <c r="B147" s="37" t="s">
        <v>386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</row>
    <row r="148" spans="1:20">
      <c r="B148" s="37" t="s">
        <v>387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</row>
    <row r="149" spans="1:20">
      <c r="B149" s="37" t="s">
        <v>388</v>
      </c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</row>
    <row r="150" spans="1:20">
      <c r="B150" s="37" t="s">
        <v>389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</row>
    <row r="151" spans="1:20">
      <c r="B151" s="37" t="s">
        <v>390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</row>
    <row r="152" spans="1:20">
      <c r="B152" s="37" t="s">
        <v>391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</row>
    <row r="153" spans="1:20">
      <c r="B153" s="37" t="s">
        <v>392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</row>
    <row r="154" spans="1:20">
      <c r="B154" s="37" t="s">
        <v>393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</row>
    <row r="155" spans="1:20"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38"/>
      <c r="Q155" s="38"/>
      <c r="R155" s="38"/>
      <c r="S155" s="38"/>
      <c r="T155" s="38"/>
    </row>
    <row r="156" spans="1:20"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</row>
    <row r="157" spans="1:20"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</row>
    <row r="158" spans="1:20" ht="18" customHeight="1" thickBot="1">
      <c r="A158" s="205" t="s">
        <v>398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68"/>
      <c r="Q158" s="68"/>
      <c r="R158" s="68"/>
      <c r="S158" s="68"/>
      <c r="T158" s="68"/>
    </row>
    <row r="159" spans="1:20" s="22" customFormat="1" ht="23.25" customHeight="1" thickBot="1">
      <c r="A159" s="117" t="s">
        <v>163</v>
      </c>
      <c r="B159" s="117" t="s">
        <v>164</v>
      </c>
      <c r="C159" s="119" t="s">
        <v>298</v>
      </c>
      <c r="D159" s="119" t="s">
        <v>299</v>
      </c>
      <c r="E159" s="119" t="s">
        <v>300</v>
      </c>
      <c r="F159" s="119" t="s">
        <v>301</v>
      </c>
      <c r="G159" s="119" t="s">
        <v>302</v>
      </c>
      <c r="H159" s="119" t="s">
        <v>303</v>
      </c>
      <c r="I159" s="119" t="s">
        <v>304</v>
      </c>
      <c r="J159" s="119" t="s">
        <v>305</v>
      </c>
      <c r="K159" s="119" t="s">
        <v>306</v>
      </c>
      <c r="L159" s="119" t="s">
        <v>307</v>
      </c>
      <c r="M159" s="119" t="s">
        <v>308</v>
      </c>
      <c r="N159" s="128">
        <v>98</v>
      </c>
      <c r="O159" s="128" t="s">
        <v>309</v>
      </c>
      <c r="P159" s="40"/>
      <c r="Q159" s="40"/>
      <c r="R159" s="40"/>
      <c r="S159" s="40"/>
      <c r="T159" s="40"/>
    </row>
    <row r="160" spans="1:20" ht="11.25" customHeight="1" thickBot="1">
      <c r="A160" s="118"/>
      <c r="B160" s="118"/>
      <c r="C160" s="206" t="s">
        <v>310</v>
      </c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41"/>
      <c r="Q160" s="41"/>
      <c r="R160" s="41"/>
      <c r="S160" s="41"/>
      <c r="T160" s="41"/>
    </row>
    <row r="161" spans="1:15">
      <c r="A161" s="19">
        <v>2018</v>
      </c>
      <c r="B161" s="37" t="s">
        <v>382</v>
      </c>
      <c r="C161" s="23">
        <v>53.15137100000004</v>
      </c>
      <c r="D161" s="23">
        <v>7.229724</v>
      </c>
      <c r="E161" s="23">
        <v>6.4567999999999987E-2</v>
      </c>
      <c r="F161" s="23">
        <v>13.885227000000002</v>
      </c>
      <c r="G161" s="23">
        <v>2.5840109999999994</v>
      </c>
      <c r="H161" s="23">
        <v>0.11573199999999997</v>
      </c>
      <c r="I161" s="23">
        <v>0.60349699999999995</v>
      </c>
      <c r="J161" s="23">
        <v>13.148881000000015</v>
      </c>
      <c r="K161" s="23">
        <v>3.6363950000000016</v>
      </c>
      <c r="L161" s="23">
        <v>1.5724469999999999</v>
      </c>
      <c r="M161" s="23">
        <v>0.38317299999999999</v>
      </c>
      <c r="N161" s="23">
        <v>0</v>
      </c>
      <c r="O161" s="23">
        <v>0</v>
      </c>
    </row>
    <row r="162" spans="1:15">
      <c r="B162" s="37" t="s">
        <v>383</v>
      </c>
      <c r="C162" s="23">
        <v>61.685856999999984</v>
      </c>
      <c r="D162" s="23">
        <v>4.2917910000000008</v>
      </c>
      <c r="E162" s="23">
        <v>0.27555200000000002</v>
      </c>
      <c r="F162" s="23">
        <v>14.775048999999983</v>
      </c>
      <c r="G162" s="23">
        <v>2.2056399999999989</v>
      </c>
      <c r="H162" s="23">
        <v>0.12738599999999997</v>
      </c>
      <c r="I162" s="23">
        <v>0.72895200000000004</v>
      </c>
      <c r="J162" s="23">
        <v>10.474637999999992</v>
      </c>
      <c r="K162" s="23">
        <v>3.5164309999999994</v>
      </c>
      <c r="L162" s="23">
        <v>1.4485189999999997</v>
      </c>
      <c r="M162" s="23">
        <v>0.80411299999999986</v>
      </c>
      <c r="N162" s="23">
        <v>0</v>
      </c>
      <c r="O162" s="23">
        <v>0</v>
      </c>
    </row>
    <row r="163" spans="1:15">
      <c r="B163" s="37" t="s">
        <v>384</v>
      </c>
      <c r="C163" s="23">
        <v>62.412582999999962</v>
      </c>
      <c r="D163" s="23">
        <v>48.477637000000001</v>
      </c>
      <c r="E163" s="23">
        <v>0.24055599999999999</v>
      </c>
      <c r="F163" s="23">
        <v>12.97222300000001</v>
      </c>
      <c r="G163" s="23">
        <v>1.3167310000000003</v>
      </c>
      <c r="H163" s="23">
        <v>0.14860999999999996</v>
      </c>
      <c r="I163" s="23">
        <v>0.56005700000000003</v>
      </c>
      <c r="J163" s="23">
        <v>8.9936690000000006</v>
      </c>
      <c r="K163" s="23">
        <v>3.4655010000000006</v>
      </c>
      <c r="L163" s="23">
        <v>1.7128260000000002</v>
      </c>
      <c r="M163" s="23">
        <v>0.93123000000000011</v>
      </c>
      <c r="N163" s="23">
        <v>0</v>
      </c>
      <c r="O163" s="23">
        <v>0</v>
      </c>
    </row>
    <row r="164" spans="1:15">
      <c r="B164" s="37" t="s">
        <v>385</v>
      </c>
      <c r="C164" s="23">
        <v>72.05861800000001</v>
      </c>
      <c r="D164" s="23">
        <v>4.0739670000000006</v>
      </c>
      <c r="E164" s="23">
        <v>5.7980000000000004E-2</v>
      </c>
      <c r="F164" s="23">
        <v>14.67406399999998</v>
      </c>
      <c r="G164" s="23">
        <v>2.122402000000001</v>
      </c>
      <c r="H164" s="23">
        <v>0.151698</v>
      </c>
      <c r="I164" s="23">
        <v>0.90720200000000017</v>
      </c>
      <c r="J164" s="23">
        <v>9.8560250000000025</v>
      </c>
      <c r="K164" s="23">
        <v>3.9076980000000012</v>
      </c>
      <c r="L164" s="23">
        <v>1.8664929999999993</v>
      </c>
      <c r="M164" s="23">
        <v>0.34267700000000001</v>
      </c>
      <c r="N164" s="23">
        <v>0</v>
      </c>
      <c r="O164" s="23">
        <v>0</v>
      </c>
    </row>
    <row r="165" spans="1:15">
      <c r="B165" s="37" t="s">
        <v>386</v>
      </c>
      <c r="C165" s="23">
        <v>59.787403999999952</v>
      </c>
      <c r="D165" s="23">
        <v>27.603152999999999</v>
      </c>
      <c r="E165" s="23">
        <v>0.22760800000000003</v>
      </c>
      <c r="F165" s="23">
        <v>13.995115999999999</v>
      </c>
      <c r="G165" s="23">
        <v>2.4803960000000003</v>
      </c>
      <c r="H165" s="23">
        <v>0.14951900000000004</v>
      </c>
      <c r="I165" s="23">
        <v>0.40693300000000004</v>
      </c>
      <c r="J165" s="23">
        <v>12.190043999999999</v>
      </c>
      <c r="K165" s="23">
        <v>2.9815969999999994</v>
      </c>
      <c r="L165" s="23">
        <v>2.2263749999999991</v>
      </c>
      <c r="M165" s="23">
        <v>0.84683800000000031</v>
      </c>
      <c r="N165" s="23">
        <v>0</v>
      </c>
      <c r="O165" s="23">
        <v>0</v>
      </c>
    </row>
    <row r="166" spans="1:15">
      <c r="B166" s="37" t="s">
        <v>387</v>
      </c>
      <c r="C166" s="23">
        <v>65.181845999999936</v>
      </c>
      <c r="D166" s="23">
        <v>16.419976999999999</v>
      </c>
      <c r="E166" s="23">
        <v>0.27910999999999997</v>
      </c>
      <c r="F166" s="23">
        <v>15.188725999999987</v>
      </c>
      <c r="G166" s="23">
        <v>2.2762539999999993</v>
      </c>
      <c r="H166" s="23">
        <v>0.15799399999999994</v>
      </c>
      <c r="I166" s="23">
        <v>1.9587410000000001</v>
      </c>
      <c r="J166" s="23">
        <v>10.505570999999994</v>
      </c>
      <c r="K166" s="23">
        <v>3.4087380000000009</v>
      </c>
      <c r="L166" s="23">
        <v>1.8830200000000004</v>
      </c>
      <c r="M166" s="23">
        <v>1.5173459999999996</v>
      </c>
      <c r="N166" s="23">
        <v>0</v>
      </c>
      <c r="O166" s="23">
        <v>0</v>
      </c>
    </row>
    <row r="167" spans="1:15">
      <c r="B167" s="37" t="s">
        <v>388</v>
      </c>
      <c r="C167" s="23">
        <v>62.482487999999996</v>
      </c>
      <c r="D167" s="23">
        <v>21.983351000000003</v>
      </c>
      <c r="E167" s="23">
        <v>4.7184770000000009</v>
      </c>
      <c r="F167" s="23">
        <v>15.216451999999993</v>
      </c>
      <c r="G167" s="23">
        <v>2.3809559999999994</v>
      </c>
      <c r="H167" s="23">
        <v>0.121211</v>
      </c>
      <c r="I167" s="23">
        <v>0.57900599999999991</v>
      </c>
      <c r="J167" s="23">
        <v>13.579969</v>
      </c>
      <c r="K167" s="23">
        <v>3.4919709999999999</v>
      </c>
      <c r="L167" s="23">
        <v>2.7554110000000014</v>
      </c>
      <c r="M167" s="23">
        <v>0.88523300000000016</v>
      </c>
      <c r="N167" s="23">
        <v>0</v>
      </c>
      <c r="O167" s="23">
        <v>0</v>
      </c>
    </row>
    <row r="168" spans="1:15">
      <c r="B168" s="37" t="s">
        <v>389</v>
      </c>
      <c r="C168" s="23">
        <v>46.733753000000014</v>
      </c>
      <c r="D168" s="23">
        <v>6.101074999999998</v>
      </c>
      <c r="E168" s="23">
        <v>2.1260000000000001E-2</v>
      </c>
      <c r="F168" s="23">
        <v>13.529404999999993</v>
      </c>
      <c r="G168" s="23">
        <v>2.4401509999999993</v>
      </c>
      <c r="H168" s="23">
        <v>0.12322300000000001</v>
      </c>
      <c r="I168" s="23">
        <v>0.55486800000000003</v>
      </c>
      <c r="J168" s="23">
        <v>9.3922080000000037</v>
      </c>
      <c r="K168" s="23">
        <v>3.5594929999999985</v>
      </c>
      <c r="L168" s="23">
        <v>2.2358339999999992</v>
      </c>
      <c r="M168" s="23">
        <v>6.1027699999999987</v>
      </c>
      <c r="N168" s="23">
        <v>0</v>
      </c>
      <c r="O168" s="23">
        <v>0</v>
      </c>
    </row>
    <row r="169" spans="1:15">
      <c r="B169" s="37" t="s">
        <v>390</v>
      </c>
      <c r="C169" s="23">
        <v>46.868395000000056</v>
      </c>
      <c r="D169" s="23">
        <v>44.309747999999999</v>
      </c>
      <c r="E169" s="23">
        <v>1.1100000000000001E-3</v>
      </c>
      <c r="F169" s="23">
        <v>15.298742999999995</v>
      </c>
      <c r="G169" s="23">
        <v>2.3514840000000006</v>
      </c>
      <c r="H169" s="23">
        <v>0.24402100000000002</v>
      </c>
      <c r="I169" s="23">
        <v>0.29313999999999996</v>
      </c>
      <c r="J169" s="23">
        <v>9.8223019999999881</v>
      </c>
      <c r="K169" s="23">
        <v>7.7231469999999991</v>
      </c>
      <c r="L169" s="23">
        <v>1.9618880000000007</v>
      </c>
      <c r="M169" s="23">
        <v>0.39598699999999998</v>
      </c>
      <c r="N169" s="23">
        <v>0</v>
      </c>
      <c r="O169" s="23">
        <v>0</v>
      </c>
    </row>
    <row r="170" spans="1:15">
      <c r="B170" s="37" t="s">
        <v>391</v>
      </c>
      <c r="C170" s="23">
        <v>57.075231999999986</v>
      </c>
      <c r="D170" s="23">
        <v>12.836412999999999</v>
      </c>
      <c r="E170" s="23">
        <v>0.60048600000000008</v>
      </c>
      <c r="F170" s="23">
        <v>14.306517000000007</v>
      </c>
      <c r="G170" s="23">
        <v>2.8439320000000006</v>
      </c>
      <c r="H170" s="23">
        <v>0.19156600000000001</v>
      </c>
      <c r="I170" s="23">
        <v>0.86868999999999996</v>
      </c>
      <c r="J170" s="23">
        <v>12.265094999999995</v>
      </c>
      <c r="K170" s="23">
        <v>10.513552999999996</v>
      </c>
      <c r="L170" s="23">
        <v>2.7586580000000001</v>
      </c>
      <c r="M170" s="23">
        <v>1.4833289999999995</v>
      </c>
      <c r="N170" s="23">
        <v>0</v>
      </c>
      <c r="O170" s="23">
        <v>0</v>
      </c>
    </row>
    <row r="171" spans="1:15">
      <c r="B171" s="37" t="s">
        <v>392</v>
      </c>
      <c r="C171" s="23">
        <v>62.088628000000007</v>
      </c>
      <c r="D171" s="23">
        <v>12.529271</v>
      </c>
      <c r="E171" s="23">
        <v>1.4424000000000001E-2</v>
      </c>
      <c r="F171" s="23">
        <v>16.57874000000001</v>
      </c>
      <c r="G171" s="23">
        <v>3.498879999999998</v>
      </c>
      <c r="H171" s="23">
        <v>0.21459700000000004</v>
      </c>
      <c r="I171" s="23">
        <v>0.62800200000000006</v>
      </c>
      <c r="J171" s="23">
        <v>10.431468000000006</v>
      </c>
      <c r="K171" s="23">
        <v>3.9721030000000019</v>
      </c>
      <c r="L171" s="23">
        <v>2.0579389999999993</v>
      </c>
      <c r="M171" s="23">
        <v>1.1277299999999997</v>
      </c>
      <c r="N171" s="23">
        <v>0</v>
      </c>
      <c r="O171" s="23">
        <v>0</v>
      </c>
    </row>
    <row r="172" spans="1:15">
      <c r="B172" s="37" t="s">
        <v>393</v>
      </c>
      <c r="C172" s="23">
        <v>62.342830000000028</v>
      </c>
      <c r="D172" s="23">
        <v>59.177723</v>
      </c>
      <c r="E172" s="23">
        <v>9.0749999999999997E-2</v>
      </c>
      <c r="F172" s="23">
        <v>14.529569000000004</v>
      </c>
      <c r="G172" s="23">
        <v>2.6265419999999997</v>
      </c>
      <c r="H172" s="23">
        <v>0.14877500000000002</v>
      </c>
      <c r="I172" s="23">
        <v>0.39687600000000001</v>
      </c>
      <c r="J172" s="23">
        <v>9.0839849999999949</v>
      </c>
      <c r="K172" s="23">
        <v>1.8800270000000001</v>
      </c>
      <c r="L172" s="23">
        <v>1.4643130000000009</v>
      </c>
      <c r="M172" s="23">
        <v>0.35850199999999993</v>
      </c>
      <c r="N172" s="23">
        <v>0</v>
      </c>
      <c r="O172" s="23">
        <v>0</v>
      </c>
    </row>
    <row r="173" spans="1:15"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</row>
    <row r="174" spans="1:15">
      <c r="A174" s="19">
        <v>2019</v>
      </c>
      <c r="B174" s="37" t="s">
        <v>382</v>
      </c>
      <c r="C174" s="23">
        <v>80.232995000000059</v>
      </c>
      <c r="D174" s="23">
        <v>11.611000000000001</v>
      </c>
      <c r="E174" s="23">
        <v>0.11734700000000001</v>
      </c>
      <c r="F174" s="23">
        <v>17.952838</v>
      </c>
      <c r="G174" s="23">
        <v>3.3690529999999992</v>
      </c>
      <c r="H174" s="23">
        <v>0.19874</v>
      </c>
      <c r="I174" s="23">
        <v>0.72775599999999996</v>
      </c>
      <c r="J174" s="23">
        <v>16.495931000000002</v>
      </c>
      <c r="K174" s="23">
        <v>4.6032230000000025</v>
      </c>
      <c r="L174" s="23">
        <v>3.1236070000000016</v>
      </c>
      <c r="M174" s="23">
        <v>0.50962099999999999</v>
      </c>
      <c r="N174" s="23">
        <v>0</v>
      </c>
      <c r="O174" s="23">
        <v>0</v>
      </c>
    </row>
    <row r="175" spans="1:15">
      <c r="B175" s="37" t="s">
        <v>383</v>
      </c>
      <c r="C175" s="23">
        <v>68.359974999999977</v>
      </c>
      <c r="D175" s="23">
        <v>11.473728000000001</v>
      </c>
      <c r="E175" s="23">
        <v>7.7789999999999995E-3</v>
      </c>
      <c r="F175" s="23">
        <v>14.451160999999994</v>
      </c>
      <c r="G175" s="23">
        <v>2.0388910000000005</v>
      </c>
      <c r="H175" s="23">
        <v>0.27585300000000001</v>
      </c>
      <c r="I175" s="23">
        <v>0.53676699999999999</v>
      </c>
      <c r="J175" s="23">
        <v>14.625255000000006</v>
      </c>
      <c r="K175" s="23">
        <v>4.2118960000000003</v>
      </c>
      <c r="L175" s="23">
        <v>1.6645650000000012</v>
      </c>
      <c r="M175" s="23">
        <v>0.79715500000000006</v>
      </c>
      <c r="N175" s="23">
        <v>0</v>
      </c>
      <c r="O175" s="23">
        <v>0</v>
      </c>
    </row>
    <row r="176" spans="1:15">
      <c r="B176" s="37" t="s">
        <v>384</v>
      </c>
      <c r="C176" s="23">
        <v>75.492080999999985</v>
      </c>
      <c r="D176" s="23">
        <v>38.795543000000002</v>
      </c>
      <c r="E176" s="23">
        <v>0.195322</v>
      </c>
      <c r="F176" s="23">
        <v>18.030643000000001</v>
      </c>
      <c r="G176" s="23">
        <v>1.624968</v>
      </c>
      <c r="H176" s="23">
        <v>0.19362400000000002</v>
      </c>
      <c r="I176" s="23">
        <v>0.602572</v>
      </c>
      <c r="J176" s="23">
        <v>12.698194000000001</v>
      </c>
      <c r="K176" s="23">
        <v>4.4520820000000025</v>
      </c>
      <c r="L176" s="23">
        <v>2.0204280000000008</v>
      </c>
      <c r="M176" s="23">
        <v>0.43369499999999994</v>
      </c>
      <c r="N176" s="23">
        <v>0</v>
      </c>
      <c r="O176" s="23">
        <v>0</v>
      </c>
    </row>
    <row r="177" spans="2:20">
      <c r="B177" s="37" t="s">
        <v>385</v>
      </c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</row>
    <row r="178" spans="2:20">
      <c r="B178" s="37" t="s">
        <v>386</v>
      </c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</row>
    <row r="179" spans="2:20">
      <c r="B179" s="37" t="s">
        <v>387</v>
      </c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38"/>
      <c r="Q179" s="38"/>
      <c r="R179" s="38"/>
      <c r="S179" s="38"/>
      <c r="T179" s="38"/>
    </row>
    <row r="180" spans="2:20">
      <c r="B180" s="37" t="s">
        <v>388</v>
      </c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38"/>
      <c r="Q180" s="38"/>
      <c r="R180" s="38"/>
      <c r="S180" s="38"/>
      <c r="T180" s="38"/>
    </row>
    <row r="181" spans="2:20">
      <c r="B181" s="37" t="s">
        <v>389</v>
      </c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38"/>
      <c r="Q181" s="38"/>
      <c r="R181" s="38"/>
      <c r="S181" s="38"/>
      <c r="T181" s="38"/>
    </row>
    <row r="182" spans="2:20">
      <c r="B182" s="37" t="s">
        <v>390</v>
      </c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38"/>
      <c r="Q182" s="38"/>
      <c r="R182" s="38"/>
      <c r="S182" s="38"/>
      <c r="T182" s="38"/>
    </row>
    <row r="183" spans="2:20">
      <c r="B183" s="37" t="s">
        <v>391</v>
      </c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38"/>
      <c r="Q183" s="38"/>
      <c r="R183" s="38"/>
      <c r="S183" s="38"/>
      <c r="T183" s="38"/>
    </row>
    <row r="184" spans="2:20">
      <c r="B184" s="37" t="s">
        <v>392</v>
      </c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38"/>
      <c r="Q184" s="38"/>
      <c r="R184" s="38"/>
      <c r="S184" s="38"/>
      <c r="T184" s="38"/>
    </row>
    <row r="185" spans="2:20">
      <c r="B185" s="37" t="s">
        <v>393</v>
      </c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38"/>
      <c r="Q185" s="38"/>
      <c r="R185" s="38"/>
      <c r="S185" s="38"/>
      <c r="T185" s="38"/>
    </row>
    <row r="186" spans="2:20"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</row>
    <row r="187" spans="2:20"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</row>
    <row r="188" spans="2:20"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</row>
  </sheetData>
  <mergeCells count="14">
    <mergeCell ref="A2:S2"/>
    <mergeCell ref="A3:S3"/>
    <mergeCell ref="C5:S5"/>
    <mergeCell ref="Q32:R32"/>
    <mergeCell ref="C160:O160"/>
    <mergeCell ref="A34:S34"/>
    <mergeCell ref="C36:S36"/>
    <mergeCell ref="A65:S65"/>
    <mergeCell ref="C67:S67"/>
    <mergeCell ref="A96:S96"/>
    <mergeCell ref="C98:S98"/>
    <mergeCell ref="A127:S127"/>
    <mergeCell ref="C129:S129"/>
    <mergeCell ref="A158:O158"/>
  </mergeCells>
  <phoneticPr fontId="1" type="noConversion"/>
  <hyperlinks>
    <hyperlink ref="Q32:R32" location="Indice!A1" display="Voltar ao Indice"/>
  </hyperlinks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T188"/>
  <sheetViews>
    <sheetView showGridLines="0" topLeftCell="A2" zoomScale="90" zoomScaleNormal="90" workbookViewId="0">
      <selection activeCell="A2" sqref="A2:S2"/>
    </sheetView>
  </sheetViews>
  <sheetFormatPr defaultRowHeight="9"/>
  <cols>
    <col min="1" max="1" width="6.85546875" style="19" customWidth="1"/>
    <col min="2" max="2" width="9.85546875" style="37" bestFit="1" customWidth="1"/>
    <col min="3" max="20" width="7.42578125" style="37" customWidth="1"/>
    <col min="21" max="16384" width="9.140625" style="37"/>
  </cols>
  <sheetData>
    <row r="1" spans="1:19" hidden="1"/>
    <row r="2" spans="1:19" s="25" customFormat="1" ht="21" customHeight="1">
      <c r="A2" s="201" t="s">
        <v>411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</row>
    <row r="3" spans="1:19" ht="18" customHeight="1" thickBot="1">
      <c r="A3" s="205" t="s">
        <v>399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19" s="22" customFormat="1" ht="23.25" customHeight="1" thickBot="1">
      <c r="A4" s="117" t="s">
        <v>163</v>
      </c>
      <c r="B4" s="117" t="s">
        <v>164</v>
      </c>
      <c r="C4" s="119" t="s">
        <v>6</v>
      </c>
      <c r="D4" s="119" t="s">
        <v>9</v>
      </c>
      <c r="E4" s="119" t="s">
        <v>13</v>
      </c>
      <c r="F4" s="119" t="s">
        <v>17</v>
      </c>
      <c r="G4" s="119" t="s">
        <v>24</v>
      </c>
      <c r="H4" s="119" t="s">
        <v>28</v>
      </c>
      <c r="I4" s="119" t="s">
        <v>35</v>
      </c>
      <c r="J4" s="119" t="s">
        <v>41</v>
      </c>
      <c r="K4" s="119" t="s">
        <v>48</v>
      </c>
      <c r="L4" s="119" t="s">
        <v>236</v>
      </c>
      <c r="M4" s="119" t="s">
        <v>207</v>
      </c>
      <c r="N4" s="119" t="s">
        <v>214</v>
      </c>
      <c r="O4" s="119" t="s">
        <v>237</v>
      </c>
      <c r="P4" s="119" t="s">
        <v>238</v>
      </c>
      <c r="Q4" s="119" t="s">
        <v>239</v>
      </c>
      <c r="R4" s="119" t="s">
        <v>240</v>
      </c>
      <c r="S4" s="119" t="s">
        <v>241</v>
      </c>
    </row>
    <row r="5" spans="1:19" ht="11.25" customHeight="1" thickBot="1">
      <c r="A5" s="118"/>
      <c r="B5" s="118"/>
      <c r="C5" s="202" t="s">
        <v>310</v>
      </c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4"/>
    </row>
    <row r="6" spans="1:19">
      <c r="A6" s="19">
        <v>2018</v>
      </c>
      <c r="B6" s="37" t="s">
        <v>382</v>
      </c>
      <c r="C6" s="23">
        <v>13.993792999999998</v>
      </c>
      <c r="D6" s="23">
        <v>4.6419669999999993</v>
      </c>
      <c r="E6" s="23">
        <v>16.920852000000007</v>
      </c>
      <c r="F6" s="23">
        <v>7.5849839999999977</v>
      </c>
      <c r="G6" s="23">
        <v>2.8104880000000003</v>
      </c>
      <c r="H6" s="23">
        <v>0.23465599999999998</v>
      </c>
      <c r="I6" s="23">
        <v>2.3860569999999983</v>
      </c>
      <c r="J6" s="23">
        <v>6.6351689999999985</v>
      </c>
      <c r="K6" s="23">
        <v>2.3056549999999998</v>
      </c>
      <c r="L6" s="23">
        <v>1.8449830000000005</v>
      </c>
      <c r="M6" s="23">
        <v>1.6761549999999994</v>
      </c>
      <c r="N6" s="23">
        <v>0.40353699999999992</v>
      </c>
      <c r="O6" s="23">
        <v>7.6479000000000005E-2</v>
      </c>
      <c r="P6" s="23">
        <v>6.8999999999999997E-5</v>
      </c>
      <c r="Q6" s="23">
        <v>48.769732000000019</v>
      </c>
      <c r="R6" s="23">
        <v>5.2174960000000006</v>
      </c>
      <c r="S6" s="23">
        <v>0.84348800000000002</v>
      </c>
    </row>
    <row r="7" spans="1:19">
      <c r="B7" s="37" t="s">
        <v>383</v>
      </c>
      <c r="C7" s="23">
        <v>3.4616990000000003</v>
      </c>
      <c r="D7" s="23">
        <v>4.6555509999999991</v>
      </c>
      <c r="E7" s="23">
        <v>14.722761000000004</v>
      </c>
      <c r="F7" s="23">
        <v>9.3837640000000029</v>
      </c>
      <c r="G7" s="23">
        <v>3.1876129999999998</v>
      </c>
      <c r="H7" s="23">
        <v>0.21738500000000002</v>
      </c>
      <c r="I7" s="23">
        <v>2.1578490000000001</v>
      </c>
      <c r="J7" s="23">
        <v>5.4386390000000011</v>
      </c>
      <c r="K7" s="23">
        <v>2.0275550000000018</v>
      </c>
      <c r="L7" s="23">
        <v>1.3014219999999999</v>
      </c>
      <c r="M7" s="23">
        <v>2.5154230000000011</v>
      </c>
      <c r="N7" s="23">
        <v>0.31711700000000009</v>
      </c>
      <c r="O7" s="23">
        <v>0.18466199999999999</v>
      </c>
      <c r="P7" s="23">
        <v>9.0000000000000006E-5</v>
      </c>
      <c r="Q7" s="23">
        <v>32.293444999999991</v>
      </c>
      <c r="R7" s="23">
        <v>6.823789000000005</v>
      </c>
      <c r="S7" s="23">
        <v>1.2264630000000003</v>
      </c>
    </row>
    <row r="8" spans="1:19">
      <c r="B8" s="37" t="s">
        <v>384</v>
      </c>
      <c r="C8" s="23">
        <v>5.8813330000000006</v>
      </c>
      <c r="D8" s="23">
        <v>7.3767329999999998</v>
      </c>
      <c r="E8" s="23">
        <v>11.733575000000005</v>
      </c>
      <c r="F8" s="23">
        <v>11.060570000000004</v>
      </c>
      <c r="G8" s="23">
        <v>3.2463299999999995</v>
      </c>
      <c r="H8" s="23">
        <v>7.6988999999999988E-2</v>
      </c>
      <c r="I8" s="23">
        <v>2.2773490000000005</v>
      </c>
      <c r="J8" s="23">
        <v>4.6457500000000032</v>
      </c>
      <c r="K8" s="23">
        <v>1.7207349999999992</v>
      </c>
      <c r="L8" s="23">
        <v>2.9431639999999999</v>
      </c>
      <c r="M8" s="23">
        <v>1.8429979999999999</v>
      </c>
      <c r="N8" s="23">
        <v>0.34731100000000004</v>
      </c>
      <c r="O8" s="23">
        <v>2.3711999999999997E-2</v>
      </c>
      <c r="P8" s="23">
        <v>1.9799999999999999E-4</v>
      </c>
      <c r="Q8" s="23">
        <v>30.547302000000016</v>
      </c>
      <c r="R8" s="23">
        <v>7.8154759999999905</v>
      </c>
      <c r="S8" s="23">
        <v>1.1687499999999993</v>
      </c>
    </row>
    <row r="9" spans="1:19">
      <c r="B9" s="37" t="s">
        <v>385</v>
      </c>
      <c r="C9" s="23">
        <v>17.016238000000005</v>
      </c>
      <c r="D9" s="23">
        <v>4.0833749999999984</v>
      </c>
      <c r="E9" s="23">
        <v>9.4663319999999995</v>
      </c>
      <c r="F9" s="23">
        <v>11.508003000000011</v>
      </c>
      <c r="G9" s="23">
        <v>2.7266880000000002</v>
      </c>
      <c r="H9" s="23">
        <v>0.22732699999999997</v>
      </c>
      <c r="I9" s="23">
        <v>2.0266310000000001</v>
      </c>
      <c r="J9" s="23">
        <v>4.0158949999999995</v>
      </c>
      <c r="K9" s="23">
        <v>2.5820120000000011</v>
      </c>
      <c r="L9" s="23">
        <v>1.6470320000000001</v>
      </c>
      <c r="M9" s="23">
        <v>2.4661800000000005</v>
      </c>
      <c r="N9" s="23">
        <v>0.90556800000000015</v>
      </c>
      <c r="O9" s="23">
        <v>2.4693000000000003E-2</v>
      </c>
      <c r="P9" s="23">
        <v>2.4000000000000001E-5</v>
      </c>
      <c r="Q9" s="23">
        <v>25.923085999999991</v>
      </c>
      <c r="R9" s="23">
        <v>6.1469130000000067</v>
      </c>
      <c r="S9" s="23">
        <v>0.76692000000000016</v>
      </c>
    </row>
    <row r="10" spans="1:19">
      <c r="B10" s="37" t="s">
        <v>386</v>
      </c>
      <c r="C10" s="23">
        <v>7.0377749999999999</v>
      </c>
      <c r="D10" s="23">
        <v>5.1148199999999981</v>
      </c>
      <c r="E10" s="23">
        <v>11.990248000000005</v>
      </c>
      <c r="F10" s="23">
        <v>11.069610000000006</v>
      </c>
      <c r="G10" s="23">
        <v>2.0531029999999997</v>
      </c>
      <c r="H10" s="23">
        <v>0.16360799999999998</v>
      </c>
      <c r="I10" s="23">
        <v>1.8718410000000003</v>
      </c>
      <c r="J10" s="23">
        <v>1.703532</v>
      </c>
      <c r="K10" s="23">
        <v>2.5527849999999996</v>
      </c>
      <c r="L10" s="23">
        <v>1.8539660000000007</v>
      </c>
      <c r="M10" s="23">
        <v>2.6867269999999999</v>
      </c>
      <c r="N10" s="23">
        <v>0.33197800000000011</v>
      </c>
      <c r="O10" s="23">
        <v>2.7787999999999997E-2</v>
      </c>
      <c r="P10" s="23">
        <v>3.6795000000000001E-2</v>
      </c>
      <c r="Q10" s="23">
        <v>24.360207000000013</v>
      </c>
      <c r="R10" s="23">
        <v>9.1167059999999953</v>
      </c>
      <c r="S10" s="23">
        <v>0.91838900000000001</v>
      </c>
    </row>
    <row r="11" spans="1:19">
      <c r="B11" s="37" t="s">
        <v>387</v>
      </c>
      <c r="C11" s="23">
        <v>3.9384899999999998</v>
      </c>
      <c r="D11" s="23">
        <v>5.7898200000000033</v>
      </c>
      <c r="E11" s="23">
        <v>11.667735999999994</v>
      </c>
      <c r="F11" s="23">
        <v>8.0358270000000012</v>
      </c>
      <c r="G11" s="23">
        <v>2.059631</v>
      </c>
      <c r="H11" s="23">
        <v>0.10774399999999999</v>
      </c>
      <c r="I11" s="23">
        <v>1.9347400000000001</v>
      </c>
      <c r="J11" s="23">
        <v>1.6899620000000004</v>
      </c>
      <c r="K11" s="23">
        <v>2.639759999999999</v>
      </c>
      <c r="L11" s="23">
        <v>2.1374759999999999</v>
      </c>
      <c r="M11" s="23">
        <v>1.9382820000000003</v>
      </c>
      <c r="N11" s="23">
        <v>0.23555699999999985</v>
      </c>
      <c r="O11" s="23">
        <v>2.5491000000000003E-2</v>
      </c>
      <c r="P11" s="23">
        <v>4.1273999999999998E-2</v>
      </c>
      <c r="Q11" s="23">
        <v>24.780741000000006</v>
      </c>
      <c r="R11" s="23">
        <v>6.0245979999999992</v>
      </c>
      <c r="S11" s="23">
        <v>0.93452299999999955</v>
      </c>
    </row>
    <row r="12" spans="1:19">
      <c r="B12" s="37" t="s">
        <v>388</v>
      </c>
      <c r="C12" s="23">
        <v>12.562105000000001</v>
      </c>
      <c r="D12" s="23">
        <v>4.0125190000000011</v>
      </c>
      <c r="E12" s="23">
        <v>11.591413999999997</v>
      </c>
      <c r="F12" s="23">
        <v>8.1762589999999946</v>
      </c>
      <c r="G12" s="23">
        <v>3.8055019999999997</v>
      </c>
      <c r="H12" s="23">
        <v>6.4678999999999987E-2</v>
      </c>
      <c r="I12" s="23">
        <v>2.5205480000000002</v>
      </c>
      <c r="J12" s="23">
        <v>1.5767719999999998</v>
      </c>
      <c r="K12" s="23">
        <v>2.1355129999999996</v>
      </c>
      <c r="L12" s="23">
        <v>3.051723</v>
      </c>
      <c r="M12" s="23">
        <v>2.4282080000000006</v>
      </c>
      <c r="N12" s="23">
        <v>0.41658900000000004</v>
      </c>
      <c r="O12" s="23">
        <v>3.1175000000000001E-2</v>
      </c>
      <c r="P12" s="23">
        <v>2.7179999999999999E-3</v>
      </c>
      <c r="Q12" s="23">
        <v>29.186892999999991</v>
      </c>
      <c r="R12" s="23">
        <v>6.1480970000000017</v>
      </c>
      <c r="S12" s="23">
        <v>0.84564200000000012</v>
      </c>
    </row>
    <row r="13" spans="1:19">
      <c r="B13" s="37" t="s">
        <v>389</v>
      </c>
      <c r="C13" s="23">
        <v>10.668196999999999</v>
      </c>
      <c r="D13" s="23">
        <v>5.0074020000000026</v>
      </c>
      <c r="E13" s="23">
        <v>9.5485650000000035</v>
      </c>
      <c r="F13" s="23">
        <v>7.5810450000000014</v>
      </c>
      <c r="G13" s="23">
        <v>1.0965039999999999</v>
      </c>
      <c r="H13" s="23">
        <v>0.138156</v>
      </c>
      <c r="I13" s="23">
        <v>2.1190390000000008</v>
      </c>
      <c r="J13" s="23">
        <v>3.3790710000000037</v>
      </c>
      <c r="K13" s="23">
        <v>2.4368719999999993</v>
      </c>
      <c r="L13" s="23">
        <v>2.1367919999999994</v>
      </c>
      <c r="M13" s="23">
        <v>2.3464299999999985</v>
      </c>
      <c r="N13" s="23">
        <v>0.34555999999999992</v>
      </c>
      <c r="O13" s="23">
        <v>7.4691999999999995E-2</v>
      </c>
      <c r="P13" s="23">
        <v>5.1619999999999999E-2</v>
      </c>
      <c r="Q13" s="23">
        <v>31.627876999999998</v>
      </c>
      <c r="R13" s="23">
        <v>6.1173110000000097</v>
      </c>
      <c r="S13" s="23">
        <v>0.81735099999999972</v>
      </c>
    </row>
    <row r="14" spans="1:19">
      <c r="B14" s="37" t="s">
        <v>390</v>
      </c>
      <c r="C14" s="23">
        <v>10.099647999999998</v>
      </c>
      <c r="D14" s="23">
        <v>3.6082979999999991</v>
      </c>
      <c r="E14" s="23">
        <v>14.483233</v>
      </c>
      <c r="F14" s="23">
        <v>8.6653020000000005</v>
      </c>
      <c r="G14" s="23">
        <v>2.9464799999999998</v>
      </c>
      <c r="H14" s="23">
        <v>0.23471500000000003</v>
      </c>
      <c r="I14" s="23">
        <v>2.0204620000000002</v>
      </c>
      <c r="J14" s="23">
        <v>5.1837799999999978</v>
      </c>
      <c r="K14" s="23">
        <v>1.9906239999999993</v>
      </c>
      <c r="L14" s="23">
        <v>2.3590119999999994</v>
      </c>
      <c r="M14" s="23">
        <v>2.4593840000000009</v>
      </c>
      <c r="N14" s="23">
        <v>0.24529700000000002</v>
      </c>
      <c r="O14" s="23">
        <v>2.1895000000000001E-2</v>
      </c>
      <c r="P14" s="23">
        <v>7.3999999999999996E-5</v>
      </c>
      <c r="Q14" s="23">
        <v>34.761443000000014</v>
      </c>
      <c r="R14" s="23">
        <v>5.4024830000000019</v>
      </c>
      <c r="S14" s="23">
        <v>0.92188400000000015</v>
      </c>
    </row>
    <row r="15" spans="1:19">
      <c r="B15" s="37" t="s">
        <v>391</v>
      </c>
      <c r="C15" s="23">
        <v>11.377369</v>
      </c>
      <c r="D15" s="23">
        <v>4.2049229999999982</v>
      </c>
      <c r="E15" s="23">
        <v>18.61902899999998</v>
      </c>
      <c r="F15" s="23">
        <v>11.596299999999998</v>
      </c>
      <c r="G15" s="23">
        <v>3.0853920000000001</v>
      </c>
      <c r="H15" s="23">
        <v>0.33931600000000006</v>
      </c>
      <c r="I15" s="23">
        <v>3.2442909999999991</v>
      </c>
      <c r="J15" s="23">
        <v>8.3009310000000038</v>
      </c>
      <c r="K15" s="23">
        <v>4.209560999999999</v>
      </c>
      <c r="L15" s="23">
        <v>2.0874980000000005</v>
      </c>
      <c r="M15" s="23">
        <v>4.0744110000000013</v>
      </c>
      <c r="N15" s="23">
        <v>0.58660199999999973</v>
      </c>
      <c r="O15" s="23">
        <v>3.1447999999999997E-2</v>
      </c>
      <c r="P15" s="23">
        <v>2.1000000000000001E-4</v>
      </c>
      <c r="Q15" s="23">
        <v>33.168309000000001</v>
      </c>
      <c r="R15" s="23">
        <v>8.2856560000000119</v>
      </c>
      <c r="S15" s="23">
        <v>1.0853609999999998</v>
      </c>
    </row>
    <row r="16" spans="1:19">
      <c r="B16" s="37" t="s">
        <v>392</v>
      </c>
      <c r="C16" s="23">
        <v>5.7254349999999992</v>
      </c>
      <c r="D16" s="23">
        <v>3.9029020000000001</v>
      </c>
      <c r="E16" s="23">
        <v>14.662913999999999</v>
      </c>
      <c r="F16" s="23">
        <v>11.992631999999999</v>
      </c>
      <c r="G16" s="23">
        <v>4.2191319999999992</v>
      </c>
      <c r="H16" s="23">
        <v>0.10078299999999998</v>
      </c>
      <c r="I16" s="23">
        <v>2.8181379999999994</v>
      </c>
      <c r="J16" s="23">
        <v>14.248697000000003</v>
      </c>
      <c r="K16" s="23">
        <v>2.814697999999999</v>
      </c>
      <c r="L16" s="23">
        <v>3.0500479999999999</v>
      </c>
      <c r="M16" s="23">
        <v>4.1332619999999993</v>
      </c>
      <c r="N16" s="23">
        <v>0.6280880000000002</v>
      </c>
      <c r="O16" s="23">
        <v>4.3704E-2</v>
      </c>
      <c r="P16" s="23">
        <v>2.5620999999999998E-2</v>
      </c>
      <c r="Q16" s="23">
        <v>34.269628000000026</v>
      </c>
      <c r="R16" s="23">
        <v>6.0057250000000035</v>
      </c>
      <c r="S16" s="23">
        <v>0.70076300000000002</v>
      </c>
    </row>
    <row r="17" spans="1:19">
      <c r="B17" s="37" t="s">
        <v>393</v>
      </c>
      <c r="C17" s="23">
        <v>5.5749089999999999</v>
      </c>
      <c r="D17" s="23">
        <v>3.2150950000000003</v>
      </c>
      <c r="E17" s="23">
        <v>10.715890999999999</v>
      </c>
      <c r="F17" s="23">
        <v>8.7280340000000063</v>
      </c>
      <c r="G17" s="23">
        <v>4.3399660000000004</v>
      </c>
      <c r="H17" s="23">
        <v>0.15464599999999998</v>
      </c>
      <c r="I17" s="23">
        <v>2.3361869999999993</v>
      </c>
      <c r="J17" s="23">
        <v>7.655260999999995</v>
      </c>
      <c r="K17" s="23">
        <v>1.6335019999999998</v>
      </c>
      <c r="L17" s="23">
        <v>2.3860790000000001</v>
      </c>
      <c r="M17" s="23">
        <v>4.9721360000000008</v>
      </c>
      <c r="N17" s="23">
        <v>0.19946100000000008</v>
      </c>
      <c r="O17" s="23">
        <v>1.0052000000000002E-2</v>
      </c>
      <c r="P17" s="23">
        <v>2.3500000000000002E-4</v>
      </c>
      <c r="Q17" s="23">
        <v>23.594125999999999</v>
      </c>
      <c r="R17" s="23">
        <v>7.1414360000000006</v>
      </c>
      <c r="S17" s="23">
        <v>0.49679800000000035</v>
      </c>
    </row>
    <row r="18" spans="1:19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38"/>
      <c r="Q18" s="38"/>
      <c r="R18" s="38"/>
      <c r="S18" s="38"/>
    </row>
    <row r="19" spans="1:19">
      <c r="A19" s="19">
        <v>2019</v>
      </c>
      <c r="B19" s="37" t="s">
        <v>382</v>
      </c>
      <c r="C19" s="23">
        <v>10.189581</v>
      </c>
      <c r="D19" s="23">
        <v>2.9887349999999984</v>
      </c>
      <c r="E19" s="23">
        <v>14.441684000000002</v>
      </c>
      <c r="F19" s="23">
        <v>8.2559870000000064</v>
      </c>
      <c r="G19" s="23">
        <v>2.7568699999999997</v>
      </c>
      <c r="H19" s="23">
        <v>0.33388399999999996</v>
      </c>
      <c r="I19" s="23">
        <v>2.9492230000000008</v>
      </c>
      <c r="J19" s="23">
        <v>6.8274220000000039</v>
      </c>
      <c r="K19" s="23">
        <v>3.0666460000000035</v>
      </c>
      <c r="L19" s="23">
        <v>2.8282660000000002</v>
      </c>
      <c r="M19" s="23">
        <v>2.9053800000000005</v>
      </c>
      <c r="N19" s="23">
        <v>0.36719299999999988</v>
      </c>
      <c r="O19" s="23">
        <v>8.1164E-2</v>
      </c>
      <c r="P19" s="23">
        <v>3.1999999999999999E-5</v>
      </c>
      <c r="Q19" s="23">
        <v>41.399016000000003</v>
      </c>
      <c r="R19" s="23">
        <v>4.9087369999999968</v>
      </c>
      <c r="S19" s="23">
        <v>0.84161299999999972</v>
      </c>
    </row>
    <row r="20" spans="1:19">
      <c r="B20" s="37" t="s">
        <v>383</v>
      </c>
      <c r="C20" s="23">
        <v>8.3582009999999975</v>
      </c>
      <c r="D20" s="23">
        <v>2.8165680000000011</v>
      </c>
      <c r="E20" s="23">
        <v>14.275431000000006</v>
      </c>
      <c r="F20" s="23">
        <v>7.4680100000000023</v>
      </c>
      <c r="G20" s="23">
        <v>6.0116319999999996</v>
      </c>
      <c r="H20" s="23">
        <v>0.12423099999999999</v>
      </c>
      <c r="I20" s="23">
        <v>2.3322640000000003</v>
      </c>
      <c r="J20" s="23">
        <v>6.7215159999999958</v>
      </c>
      <c r="K20" s="23">
        <v>2.3526529999999992</v>
      </c>
      <c r="L20" s="23">
        <v>1.998275</v>
      </c>
      <c r="M20" s="23">
        <v>1.4927280000000005</v>
      </c>
      <c r="N20" s="23">
        <v>0.31631700000000007</v>
      </c>
      <c r="O20" s="23">
        <v>4.1062999999999995E-2</v>
      </c>
      <c r="P20" s="23">
        <v>5.4139999999999995E-3</v>
      </c>
      <c r="Q20" s="23">
        <v>39.804928999999994</v>
      </c>
      <c r="R20" s="23">
        <v>4.4923140000000048</v>
      </c>
      <c r="S20" s="23">
        <v>0.4582810000000001</v>
      </c>
    </row>
    <row r="21" spans="1:19">
      <c r="B21" s="37" t="s">
        <v>384</v>
      </c>
      <c r="C21" s="23">
        <v>13.745323000000001</v>
      </c>
      <c r="D21" s="23">
        <v>2.8492939999999978</v>
      </c>
      <c r="E21" s="23">
        <v>12.459471000000006</v>
      </c>
      <c r="F21" s="23">
        <v>9.2039810000000024</v>
      </c>
      <c r="G21" s="23">
        <v>3.2835489999999998</v>
      </c>
      <c r="H21" s="23">
        <v>0.28776499999999994</v>
      </c>
      <c r="I21" s="23">
        <v>1.9842119999999999</v>
      </c>
      <c r="J21" s="23">
        <v>5.2564400000000067</v>
      </c>
      <c r="K21" s="23">
        <v>2.4088260000000012</v>
      </c>
      <c r="L21" s="23">
        <v>2.4844239999999997</v>
      </c>
      <c r="M21" s="23">
        <v>3.1071740000000001</v>
      </c>
      <c r="N21" s="23">
        <v>0.18010199999999993</v>
      </c>
      <c r="O21" s="23">
        <v>2.5706000000000003E-2</v>
      </c>
      <c r="P21" s="23">
        <v>6.7899999999999992E-4</v>
      </c>
      <c r="Q21" s="23">
        <v>32.812841000000013</v>
      </c>
      <c r="R21" s="23">
        <v>7.4262460000000052</v>
      </c>
      <c r="S21" s="23">
        <v>0.69452199999999986</v>
      </c>
    </row>
    <row r="22" spans="1:19">
      <c r="B22" s="37" t="s">
        <v>385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</row>
    <row r="23" spans="1:19">
      <c r="B23" s="37" t="s">
        <v>386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</row>
    <row r="24" spans="1:19">
      <c r="B24" s="37" t="s">
        <v>387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</row>
    <row r="25" spans="1:19">
      <c r="B25" s="37" t="s">
        <v>388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</row>
    <row r="26" spans="1:19">
      <c r="B26" s="37" t="s">
        <v>389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</row>
    <row r="27" spans="1:19">
      <c r="B27" s="37" t="s">
        <v>390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</row>
    <row r="28" spans="1:19">
      <c r="B28" s="37" t="s">
        <v>391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</row>
    <row r="29" spans="1:19">
      <c r="B29" s="37" t="s">
        <v>392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</row>
    <row r="30" spans="1:19">
      <c r="B30" s="37" t="s">
        <v>393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</row>
    <row r="31" spans="1:19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</row>
    <row r="32" spans="1:19" ht="12.75"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Q32" s="189" t="s">
        <v>193</v>
      </c>
      <c r="R32" s="189"/>
    </row>
    <row r="33" spans="1:19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</row>
    <row r="34" spans="1:19" ht="18" customHeight="1" thickBot="1">
      <c r="A34" s="205" t="s">
        <v>399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</row>
    <row r="35" spans="1:19" s="22" customFormat="1" ht="23.25" customHeight="1" thickBot="1">
      <c r="A35" s="117" t="s">
        <v>163</v>
      </c>
      <c r="B35" s="117" t="s">
        <v>164</v>
      </c>
      <c r="C35" s="119" t="s">
        <v>242</v>
      </c>
      <c r="D35" s="119" t="s">
        <v>243</v>
      </c>
      <c r="E35" s="119" t="s">
        <v>244</v>
      </c>
      <c r="F35" s="119" t="s">
        <v>194</v>
      </c>
      <c r="G35" s="119" t="s">
        <v>195</v>
      </c>
      <c r="H35" s="119" t="s">
        <v>245</v>
      </c>
      <c r="I35" s="119" t="s">
        <v>246</v>
      </c>
      <c r="J35" s="119" t="s">
        <v>247</v>
      </c>
      <c r="K35" s="119" t="s">
        <v>248</v>
      </c>
      <c r="L35" s="119" t="s">
        <v>249</v>
      </c>
      <c r="M35" s="119" t="s">
        <v>250</v>
      </c>
      <c r="N35" s="119" t="s">
        <v>251</v>
      </c>
      <c r="O35" s="119" t="s">
        <v>252</v>
      </c>
      <c r="P35" s="119" t="s">
        <v>196</v>
      </c>
      <c r="Q35" s="119" t="s">
        <v>229</v>
      </c>
      <c r="R35" s="119" t="s">
        <v>253</v>
      </c>
      <c r="S35" s="119" t="s">
        <v>254</v>
      </c>
    </row>
    <row r="36" spans="1:19" ht="11.25" customHeight="1" thickBot="1">
      <c r="A36" s="118"/>
      <c r="B36" s="118"/>
      <c r="C36" s="202" t="s">
        <v>310</v>
      </c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3"/>
      <c r="Q36" s="203"/>
      <c r="R36" s="203"/>
      <c r="S36" s="204"/>
    </row>
    <row r="37" spans="1:19">
      <c r="A37" s="19">
        <v>2018</v>
      </c>
      <c r="B37" s="37" t="s">
        <v>382</v>
      </c>
      <c r="C37" s="23">
        <v>0.92135800000000001</v>
      </c>
      <c r="D37" s="23">
        <v>7.1268540000000042</v>
      </c>
      <c r="E37" s="23">
        <v>13.062456999999998</v>
      </c>
      <c r="F37" s="23">
        <v>3.3725910000000021</v>
      </c>
      <c r="G37" s="23">
        <v>32.400242000000006</v>
      </c>
      <c r="H37" s="23">
        <v>4.3721680000000003</v>
      </c>
      <c r="I37" s="23">
        <v>3.2209129999999999</v>
      </c>
      <c r="J37" s="23">
        <v>12.841278000000001</v>
      </c>
      <c r="K37" s="23">
        <v>3.6971720000000001</v>
      </c>
      <c r="L37" s="23">
        <v>173.54146899999998</v>
      </c>
      <c r="M37" s="23">
        <v>1.0119880000000001</v>
      </c>
      <c r="N37" s="23">
        <v>21.402447000000002</v>
      </c>
      <c r="O37" s="23">
        <v>20.275828000000001</v>
      </c>
      <c r="P37" s="23">
        <v>0.94885000000000008</v>
      </c>
      <c r="Q37" s="23">
        <v>4.094530999999999</v>
      </c>
      <c r="R37" s="23">
        <v>2.5916889999999988</v>
      </c>
      <c r="S37" s="23">
        <v>2.3803520000000002</v>
      </c>
    </row>
    <row r="38" spans="1:19">
      <c r="B38" s="37" t="s">
        <v>383</v>
      </c>
      <c r="C38" s="23">
        <v>1.2837439999999998</v>
      </c>
      <c r="D38" s="23">
        <v>5.6792199999999964</v>
      </c>
      <c r="E38" s="23">
        <v>10.90832899999999</v>
      </c>
      <c r="F38" s="23">
        <v>4.2883190000000004</v>
      </c>
      <c r="G38" s="23">
        <v>36.62750499999995</v>
      </c>
      <c r="H38" s="23">
        <v>2.621881000000001</v>
      </c>
      <c r="I38" s="23">
        <v>3.1083789999999998</v>
      </c>
      <c r="J38" s="23">
        <v>12.949319000000003</v>
      </c>
      <c r="K38" s="23">
        <v>7.0235919999999998</v>
      </c>
      <c r="L38" s="23">
        <v>144.33934099999996</v>
      </c>
      <c r="M38" s="23">
        <v>1.4640329999999999</v>
      </c>
      <c r="N38" s="23">
        <v>9.3094989999999989</v>
      </c>
      <c r="O38" s="23">
        <v>19.662692</v>
      </c>
      <c r="P38" s="23">
        <v>0.54736599999999991</v>
      </c>
      <c r="Q38" s="23">
        <v>4.3736929999999994</v>
      </c>
      <c r="R38" s="23">
        <v>3.275685000000002</v>
      </c>
      <c r="S38" s="23">
        <v>2.6774800000000005</v>
      </c>
    </row>
    <row r="39" spans="1:19">
      <c r="B39" s="37" t="s">
        <v>384</v>
      </c>
      <c r="C39" s="23">
        <v>1.2659050000000005</v>
      </c>
      <c r="D39" s="23">
        <v>6.1036680000000043</v>
      </c>
      <c r="E39" s="23">
        <v>9.8055600000000016</v>
      </c>
      <c r="F39" s="23">
        <v>3.8738710000000016</v>
      </c>
      <c r="G39" s="23">
        <v>39.290402</v>
      </c>
      <c r="H39" s="23">
        <v>2.6271699999999996</v>
      </c>
      <c r="I39" s="23">
        <v>3.809428</v>
      </c>
      <c r="J39" s="23">
        <v>12.754104999999996</v>
      </c>
      <c r="K39" s="23">
        <v>6.7730120000000005</v>
      </c>
      <c r="L39" s="23">
        <v>159.78280900000004</v>
      </c>
      <c r="M39" s="23">
        <v>2.2877200000000006</v>
      </c>
      <c r="N39" s="23">
        <v>21.487659000000015</v>
      </c>
      <c r="O39" s="23">
        <v>20.585374999999999</v>
      </c>
      <c r="P39" s="23">
        <v>0.74340399999999995</v>
      </c>
      <c r="Q39" s="23">
        <v>5.2963389999999988</v>
      </c>
      <c r="R39" s="23">
        <v>3.1126359999999988</v>
      </c>
      <c r="S39" s="23">
        <v>3.5678530000000004</v>
      </c>
    </row>
    <row r="40" spans="1:19">
      <c r="B40" s="37" t="s">
        <v>385</v>
      </c>
      <c r="C40" s="23">
        <v>0.57929200000000025</v>
      </c>
      <c r="D40" s="23">
        <v>5.8589679999999911</v>
      </c>
      <c r="E40" s="23">
        <v>8.9359200000000047</v>
      </c>
      <c r="F40" s="23">
        <v>3.6867639999999993</v>
      </c>
      <c r="G40" s="23">
        <v>37.074657000000059</v>
      </c>
      <c r="H40" s="23">
        <v>2.3258259999999997</v>
      </c>
      <c r="I40" s="23">
        <v>2.6244009999999993</v>
      </c>
      <c r="J40" s="23">
        <v>9.8151539999999979</v>
      </c>
      <c r="K40" s="23">
        <v>8.0018600000000006</v>
      </c>
      <c r="L40" s="23">
        <v>239.96502500000003</v>
      </c>
      <c r="M40" s="23">
        <v>3.3713919999999997</v>
      </c>
      <c r="N40" s="23">
        <v>6.3411839999999984</v>
      </c>
      <c r="O40" s="23">
        <v>28.42028800000001</v>
      </c>
      <c r="P40" s="23">
        <v>1.2109540000000003</v>
      </c>
      <c r="Q40" s="23">
        <v>4.4536710000000026</v>
      </c>
      <c r="R40" s="23">
        <v>4.6252340000000034</v>
      </c>
      <c r="S40" s="23">
        <v>2.685216999999998</v>
      </c>
    </row>
    <row r="41" spans="1:19">
      <c r="B41" s="37" t="s">
        <v>386</v>
      </c>
      <c r="C41" s="23">
        <v>1.1626269999999996</v>
      </c>
      <c r="D41" s="23">
        <v>7.029702999999996</v>
      </c>
      <c r="E41" s="23">
        <v>9.9109140000000018</v>
      </c>
      <c r="F41" s="23">
        <v>4.450785999999999</v>
      </c>
      <c r="G41" s="23">
        <v>38.560912000000002</v>
      </c>
      <c r="H41" s="23">
        <v>2.6132750000000002</v>
      </c>
      <c r="I41" s="23">
        <v>1.6587159999999999</v>
      </c>
      <c r="J41" s="23">
        <v>15.138182999999998</v>
      </c>
      <c r="K41" s="23">
        <v>6.4909809999999997</v>
      </c>
      <c r="L41" s="23">
        <v>229.91777100000002</v>
      </c>
      <c r="M41" s="23">
        <v>2.1268409999999998</v>
      </c>
      <c r="N41" s="23">
        <v>13.227361</v>
      </c>
      <c r="O41" s="23">
        <v>26.958339999999996</v>
      </c>
      <c r="P41" s="23">
        <v>0.97082900000000005</v>
      </c>
      <c r="Q41" s="23">
        <v>4.9794139999999993</v>
      </c>
      <c r="R41" s="23">
        <v>2.7288529999999982</v>
      </c>
      <c r="S41" s="23">
        <v>2.7897240000000019</v>
      </c>
    </row>
    <row r="42" spans="1:19">
      <c r="B42" s="37" t="s">
        <v>387</v>
      </c>
      <c r="C42" s="23">
        <v>0.86162099999999964</v>
      </c>
      <c r="D42" s="23">
        <v>6.5256620000000014</v>
      </c>
      <c r="E42" s="23">
        <v>7.874559999999998</v>
      </c>
      <c r="F42" s="23">
        <v>3.4466600000000009</v>
      </c>
      <c r="G42" s="23">
        <v>37.802230999999964</v>
      </c>
      <c r="H42" s="23">
        <v>3.3933390000000001</v>
      </c>
      <c r="I42" s="23">
        <v>3.2650189999999992</v>
      </c>
      <c r="J42" s="23">
        <v>13.374361000000009</v>
      </c>
      <c r="K42" s="23">
        <v>8.0787709999999979</v>
      </c>
      <c r="L42" s="23">
        <v>226.02284399999999</v>
      </c>
      <c r="M42" s="23">
        <v>1.4733930000000004</v>
      </c>
      <c r="N42" s="23">
        <v>11.074849</v>
      </c>
      <c r="O42" s="23">
        <v>29.686782000000004</v>
      </c>
      <c r="P42" s="23">
        <v>1.3362760000000002</v>
      </c>
      <c r="Q42" s="23">
        <v>5.4608500000000006</v>
      </c>
      <c r="R42" s="23">
        <v>3.502178000000002</v>
      </c>
      <c r="S42" s="23">
        <v>3.2088930000000011</v>
      </c>
    </row>
    <row r="43" spans="1:19">
      <c r="B43" s="37" t="s">
        <v>388</v>
      </c>
      <c r="C43" s="23">
        <v>0.83727099999999988</v>
      </c>
      <c r="D43" s="23">
        <v>10.538172999999997</v>
      </c>
      <c r="E43" s="23">
        <v>10.363417999999998</v>
      </c>
      <c r="F43" s="23">
        <v>4.2747859999999998</v>
      </c>
      <c r="G43" s="23">
        <v>45.324599999999997</v>
      </c>
      <c r="H43" s="23">
        <v>2.3307259999999999</v>
      </c>
      <c r="I43" s="23">
        <v>1.885794</v>
      </c>
      <c r="J43" s="23">
        <v>14.359700999999999</v>
      </c>
      <c r="K43" s="23">
        <v>6.8247529999999994</v>
      </c>
      <c r="L43" s="23">
        <v>167.845146</v>
      </c>
      <c r="M43" s="23">
        <v>1.9631170000000004</v>
      </c>
      <c r="N43" s="23">
        <v>29.485940999999997</v>
      </c>
      <c r="O43" s="23">
        <v>28.141440000000003</v>
      </c>
      <c r="P43" s="23">
        <v>1.1477329999999999</v>
      </c>
      <c r="Q43" s="23">
        <v>4.6770580000000024</v>
      </c>
      <c r="R43" s="23">
        <v>3.354352999999997</v>
      </c>
      <c r="S43" s="23">
        <v>3.3718979999999985</v>
      </c>
    </row>
    <row r="44" spans="1:19">
      <c r="B44" s="37" t="s">
        <v>389</v>
      </c>
      <c r="C44" s="23">
        <v>0.84370900000000004</v>
      </c>
      <c r="D44" s="23">
        <v>9.8558299999999992</v>
      </c>
      <c r="E44" s="23">
        <v>9.5802879999999924</v>
      </c>
      <c r="F44" s="23">
        <v>4.4693650000000007</v>
      </c>
      <c r="G44" s="23">
        <v>34.613419999999991</v>
      </c>
      <c r="H44" s="23">
        <v>2.8877190000000006</v>
      </c>
      <c r="I44" s="23">
        <v>3.1562969999999995</v>
      </c>
      <c r="J44" s="23">
        <v>15.696117999999995</v>
      </c>
      <c r="K44" s="23">
        <v>8.826454</v>
      </c>
      <c r="L44" s="23">
        <v>234.96421299999997</v>
      </c>
      <c r="M44" s="23">
        <v>1.6091649999999997</v>
      </c>
      <c r="N44" s="23">
        <v>22.677394999999997</v>
      </c>
      <c r="O44" s="23">
        <v>24.327709999999996</v>
      </c>
      <c r="P44" s="23">
        <v>0.79256599999999988</v>
      </c>
      <c r="Q44" s="23">
        <v>5.1739939999999978</v>
      </c>
      <c r="R44" s="23">
        <v>4.323006999999996</v>
      </c>
      <c r="S44" s="23">
        <v>3.6233240000000015</v>
      </c>
    </row>
    <row r="45" spans="1:19">
      <c r="B45" s="37" t="s">
        <v>390</v>
      </c>
      <c r="C45" s="23">
        <v>1.076451</v>
      </c>
      <c r="D45" s="23">
        <v>11.690523999999995</v>
      </c>
      <c r="E45" s="23">
        <v>9.0433150000000015</v>
      </c>
      <c r="F45" s="23">
        <v>4.4984779999999986</v>
      </c>
      <c r="G45" s="23">
        <v>38.651607999999953</v>
      </c>
      <c r="H45" s="23">
        <v>2.7551769999999998</v>
      </c>
      <c r="I45" s="23">
        <v>2.8636309999999994</v>
      </c>
      <c r="J45" s="23">
        <v>9.6428300000000036</v>
      </c>
      <c r="K45" s="23">
        <v>6.1032110000000008</v>
      </c>
      <c r="L45" s="23">
        <v>105.72051999999996</v>
      </c>
      <c r="M45" s="23">
        <v>1.590344</v>
      </c>
      <c r="N45" s="23">
        <v>41.341813000000009</v>
      </c>
      <c r="O45" s="23">
        <v>25.677322999999991</v>
      </c>
      <c r="P45" s="23">
        <v>1.615119</v>
      </c>
      <c r="Q45" s="23">
        <v>3.8877569999999997</v>
      </c>
      <c r="R45" s="23">
        <v>4.2119780000000029</v>
      </c>
      <c r="S45" s="23">
        <v>3.3467490000000009</v>
      </c>
    </row>
    <row r="46" spans="1:19">
      <c r="B46" s="37" t="s">
        <v>391</v>
      </c>
      <c r="C46" s="23">
        <v>1.9933940000000006</v>
      </c>
      <c r="D46" s="23">
        <v>11.180288000000003</v>
      </c>
      <c r="E46" s="23">
        <v>14.332741999999984</v>
      </c>
      <c r="F46" s="23">
        <v>5.5523620000000022</v>
      </c>
      <c r="G46" s="23">
        <v>49.292312000000017</v>
      </c>
      <c r="H46" s="23">
        <v>2.956144000000001</v>
      </c>
      <c r="I46" s="23">
        <v>2.8474480000000004</v>
      </c>
      <c r="J46" s="23">
        <v>13.002829999999994</v>
      </c>
      <c r="K46" s="23">
        <v>3.4491680000000002</v>
      </c>
      <c r="L46" s="23">
        <v>72.816460000000021</v>
      </c>
      <c r="M46" s="23">
        <v>1.7009430000000001</v>
      </c>
      <c r="N46" s="23">
        <v>51.093014000000018</v>
      </c>
      <c r="O46" s="23">
        <v>29.869422999999994</v>
      </c>
      <c r="P46" s="23">
        <v>1.7537349999999998</v>
      </c>
      <c r="Q46" s="23">
        <v>4.9786919999999997</v>
      </c>
      <c r="R46" s="23">
        <v>4.7254310000000066</v>
      </c>
      <c r="S46" s="23">
        <v>4.6179189999999997</v>
      </c>
    </row>
    <row r="47" spans="1:19">
      <c r="B47" s="37" t="s">
        <v>392</v>
      </c>
      <c r="C47" s="23">
        <v>1.6013999999999997</v>
      </c>
      <c r="D47" s="23">
        <v>7.9076939999999976</v>
      </c>
      <c r="E47" s="23">
        <v>13.496308000000004</v>
      </c>
      <c r="F47" s="23">
        <v>4.7853260000000004</v>
      </c>
      <c r="G47" s="23">
        <v>42.000773999999957</v>
      </c>
      <c r="H47" s="23">
        <v>2.6009669999999998</v>
      </c>
      <c r="I47" s="23">
        <v>2.2887870000000001</v>
      </c>
      <c r="J47" s="23">
        <v>9.786855000000001</v>
      </c>
      <c r="K47" s="23">
        <v>5.9015089999999999</v>
      </c>
      <c r="L47" s="23">
        <v>86.233646999999991</v>
      </c>
      <c r="M47" s="23">
        <v>3.3477270000000017</v>
      </c>
      <c r="N47" s="23">
        <v>49.520531999999996</v>
      </c>
      <c r="O47" s="23">
        <v>26.379734999999993</v>
      </c>
      <c r="P47" s="23">
        <v>1.4530319999999999</v>
      </c>
      <c r="Q47" s="23">
        <v>4.8772370000000018</v>
      </c>
      <c r="R47" s="23">
        <v>4.3427299999999995</v>
      </c>
      <c r="S47" s="23">
        <v>3.1174769999999996</v>
      </c>
    </row>
    <row r="48" spans="1:19">
      <c r="B48" s="37" t="s">
        <v>393</v>
      </c>
      <c r="C48" s="23">
        <v>0.93058100000000032</v>
      </c>
      <c r="D48" s="23">
        <v>7.1499789999999983</v>
      </c>
      <c r="E48" s="23">
        <v>11.581228000000003</v>
      </c>
      <c r="F48" s="23">
        <v>4.036802999999999</v>
      </c>
      <c r="G48" s="23">
        <v>33.924551000000001</v>
      </c>
      <c r="H48" s="23">
        <v>2.7051540000000003</v>
      </c>
      <c r="I48" s="23">
        <v>1.1358759999999997</v>
      </c>
      <c r="J48" s="23">
        <v>10.248279999999999</v>
      </c>
      <c r="K48" s="23">
        <v>5.4565479999999997</v>
      </c>
      <c r="L48" s="23">
        <v>122.29151400000001</v>
      </c>
      <c r="M48" s="23">
        <v>1.3397810000000006</v>
      </c>
      <c r="N48" s="23">
        <v>29.080528000000001</v>
      </c>
      <c r="O48" s="23">
        <v>25.64738100000001</v>
      </c>
      <c r="P48" s="23">
        <v>0.94771899999999998</v>
      </c>
      <c r="Q48" s="23">
        <v>3.8667079999999978</v>
      </c>
      <c r="R48" s="23">
        <v>2.9384370000000053</v>
      </c>
      <c r="S48" s="23">
        <v>3.5649809999999995</v>
      </c>
    </row>
    <row r="49" spans="1:19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38"/>
      <c r="Q49" s="38"/>
      <c r="R49" s="38"/>
      <c r="S49" s="38"/>
    </row>
    <row r="50" spans="1:19">
      <c r="A50" s="19">
        <v>2019</v>
      </c>
      <c r="B50" s="37" t="s">
        <v>382</v>
      </c>
      <c r="C50" s="23">
        <v>1.3034629999999998</v>
      </c>
      <c r="D50" s="23">
        <v>7.1339149999999991</v>
      </c>
      <c r="E50" s="23">
        <v>11.166934000000008</v>
      </c>
      <c r="F50" s="23">
        <v>4.6712929999999968</v>
      </c>
      <c r="G50" s="23">
        <v>33.849330000000002</v>
      </c>
      <c r="H50" s="23">
        <v>3.289606</v>
      </c>
      <c r="I50" s="23">
        <v>1.9748210000000002</v>
      </c>
      <c r="J50" s="23">
        <v>11.988797000000002</v>
      </c>
      <c r="K50" s="23">
        <v>12.228952000000001</v>
      </c>
      <c r="L50" s="23">
        <v>106.32532599999999</v>
      </c>
      <c r="M50" s="23">
        <v>1.6987420000000009</v>
      </c>
      <c r="N50" s="23">
        <v>39.374937999999993</v>
      </c>
      <c r="O50" s="23">
        <v>23.225646000000001</v>
      </c>
      <c r="P50" s="23">
        <v>1.018162</v>
      </c>
      <c r="Q50" s="23">
        <v>4.0491299999999999</v>
      </c>
      <c r="R50" s="23">
        <v>2.630374999999999</v>
      </c>
      <c r="S50" s="23">
        <v>2.3015779999999997</v>
      </c>
    </row>
    <row r="51" spans="1:19">
      <c r="B51" s="37" t="s">
        <v>383</v>
      </c>
      <c r="C51" s="23">
        <v>0.80153399999999997</v>
      </c>
      <c r="D51" s="23">
        <v>5.7282399999999924</v>
      </c>
      <c r="E51" s="23">
        <v>10.37161200000001</v>
      </c>
      <c r="F51" s="23">
        <v>4.1420229999999973</v>
      </c>
      <c r="G51" s="23">
        <v>39.039808999999998</v>
      </c>
      <c r="H51" s="23">
        <v>3.0725349999999998</v>
      </c>
      <c r="I51" s="23">
        <v>1.7440939999999996</v>
      </c>
      <c r="J51" s="23">
        <v>12.622924000000001</v>
      </c>
      <c r="K51" s="23">
        <v>6.7803089999999999</v>
      </c>
      <c r="L51" s="23">
        <v>104.51549700000001</v>
      </c>
      <c r="M51" s="23">
        <v>1.1668519999999996</v>
      </c>
      <c r="N51" s="23">
        <v>53.642412000000007</v>
      </c>
      <c r="O51" s="23">
        <v>27.204881999999998</v>
      </c>
      <c r="P51" s="23">
        <v>1.6287370000000001</v>
      </c>
      <c r="Q51" s="23">
        <v>4.8963290000000006</v>
      </c>
      <c r="R51" s="23">
        <v>3.891052999999999</v>
      </c>
      <c r="S51" s="23">
        <v>3.2640239999999974</v>
      </c>
    </row>
    <row r="52" spans="1:19">
      <c r="B52" s="37" t="s">
        <v>384</v>
      </c>
      <c r="C52" s="23">
        <v>1.0691789999999997</v>
      </c>
      <c r="D52" s="23">
        <v>5.7343719999999987</v>
      </c>
      <c r="E52" s="23">
        <v>10.418730000000002</v>
      </c>
      <c r="F52" s="23">
        <v>5.3805060000000022</v>
      </c>
      <c r="G52" s="23">
        <v>35.812741000000059</v>
      </c>
      <c r="H52" s="23">
        <v>2.8117650000000003</v>
      </c>
      <c r="I52" s="23">
        <v>1.4204689999999998</v>
      </c>
      <c r="J52" s="23">
        <v>16.056516000000006</v>
      </c>
      <c r="K52" s="23">
        <v>6.8167659999999994</v>
      </c>
      <c r="L52" s="23">
        <v>134.286395</v>
      </c>
      <c r="M52" s="23">
        <v>2.3061739999999995</v>
      </c>
      <c r="N52" s="23">
        <v>48.602460999999998</v>
      </c>
      <c r="O52" s="23">
        <v>23.445997000000006</v>
      </c>
      <c r="P52" s="23">
        <v>0.82992100000000002</v>
      </c>
      <c r="Q52" s="23">
        <v>4.4302480000000015</v>
      </c>
      <c r="R52" s="23">
        <v>4.4073160000000042</v>
      </c>
      <c r="S52" s="23">
        <v>3.0887360000000021</v>
      </c>
    </row>
    <row r="53" spans="1:19">
      <c r="B53" s="37" t="s">
        <v>385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</row>
    <row r="54" spans="1:19">
      <c r="B54" s="37" t="s">
        <v>386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</row>
    <row r="55" spans="1:19">
      <c r="B55" s="37" t="s">
        <v>387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</row>
    <row r="56" spans="1:19">
      <c r="B56" s="37" t="s">
        <v>388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</row>
    <row r="57" spans="1:19">
      <c r="B57" s="37" t="s">
        <v>389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</row>
    <row r="58" spans="1:19">
      <c r="B58" s="37" t="s">
        <v>390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</row>
    <row r="59" spans="1:19">
      <c r="B59" s="37" t="s">
        <v>391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</row>
    <row r="60" spans="1:19">
      <c r="B60" s="37" t="s">
        <v>392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</row>
    <row r="61" spans="1:19">
      <c r="B61" s="37" t="s">
        <v>393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</row>
    <row r="62" spans="1:19"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</row>
    <row r="63" spans="1:19"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</row>
    <row r="64" spans="1:19"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</row>
    <row r="65" spans="1:19" ht="18" customHeight="1" thickBot="1">
      <c r="A65" s="205" t="s">
        <v>399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</row>
    <row r="66" spans="1:19" s="22" customFormat="1" ht="23.25" customHeight="1" thickBot="1">
      <c r="A66" s="117" t="s">
        <v>163</v>
      </c>
      <c r="B66" s="117" t="s">
        <v>164</v>
      </c>
      <c r="C66" s="119" t="s">
        <v>255</v>
      </c>
      <c r="D66" s="119" t="s">
        <v>256</v>
      </c>
      <c r="E66" s="119" t="s">
        <v>257</v>
      </c>
      <c r="F66" s="119" t="s">
        <v>258</v>
      </c>
      <c r="G66" s="119" t="s">
        <v>259</v>
      </c>
      <c r="H66" s="119" t="s">
        <v>260</v>
      </c>
      <c r="I66" s="119" t="s">
        <v>197</v>
      </c>
      <c r="J66" s="119" t="s">
        <v>198</v>
      </c>
      <c r="K66" s="119" t="s">
        <v>261</v>
      </c>
      <c r="L66" s="119" t="s">
        <v>262</v>
      </c>
      <c r="M66" s="119" t="s">
        <v>263</v>
      </c>
      <c r="N66" s="119" t="s">
        <v>264</v>
      </c>
      <c r="O66" s="119" t="s">
        <v>265</v>
      </c>
      <c r="P66" s="119" t="s">
        <v>266</v>
      </c>
      <c r="Q66" s="119" t="s">
        <v>267</v>
      </c>
      <c r="R66" s="119" t="s">
        <v>268</v>
      </c>
      <c r="S66" s="119" t="s">
        <v>199</v>
      </c>
    </row>
    <row r="67" spans="1:19" ht="11.25" customHeight="1" thickBot="1">
      <c r="A67" s="118"/>
      <c r="B67" s="118"/>
      <c r="C67" s="202" t="s">
        <v>310</v>
      </c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3"/>
      <c r="O67" s="203"/>
      <c r="P67" s="203"/>
      <c r="Q67" s="203"/>
      <c r="R67" s="203"/>
      <c r="S67" s="204"/>
    </row>
    <row r="68" spans="1:19">
      <c r="A68" s="19">
        <v>2018</v>
      </c>
      <c r="B68" s="37" t="s">
        <v>382</v>
      </c>
      <c r="C68" s="23">
        <v>1.7360619999999998</v>
      </c>
      <c r="D68" s="23">
        <v>9.6498E-2</v>
      </c>
      <c r="E68" s="23">
        <v>0.19537399999999999</v>
      </c>
      <c r="F68" s="23">
        <v>8.035952</v>
      </c>
      <c r="G68" s="23">
        <v>41.464165000000044</v>
      </c>
      <c r="H68" s="23">
        <v>27.843860999999986</v>
      </c>
      <c r="I68" s="23">
        <v>2.549052000000001</v>
      </c>
      <c r="J68" s="23">
        <v>2.8758149999999976</v>
      </c>
      <c r="K68" s="23">
        <v>0.16750200000000001</v>
      </c>
      <c r="L68" s="23">
        <v>8.554755999999994</v>
      </c>
      <c r="M68" s="23">
        <v>28.892336999999991</v>
      </c>
      <c r="N68" s="23">
        <v>6.4840000000000002E-3</v>
      </c>
      <c r="O68" s="23">
        <v>9.3717690000000005</v>
      </c>
      <c r="P68" s="23">
        <v>43.384689000000023</v>
      </c>
      <c r="Q68" s="23">
        <v>1.4268050000000008</v>
      </c>
      <c r="R68" s="23">
        <v>1.0249999999999999E-3</v>
      </c>
      <c r="S68" s="23">
        <v>0.97603200000000001</v>
      </c>
    </row>
    <row r="69" spans="1:19">
      <c r="B69" s="37" t="s">
        <v>383</v>
      </c>
      <c r="C69" s="23">
        <v>1.8490139999999993</v>
      </c>
      <c r="D69" s="23">
        <v>7.3230000000000003E-2</v>
      </c>
      <c r="E69" s="23">
        <v>0.30019000000000001</v>
      </c>
      <c r="F69" s="23">
        <v>8.4316669999999938</v>
      </c>
      <c r="G69" s="23">
        <v>38.915528000000016</v>
      </c>
      <c r="H69" s="23">
        <v>24.391015000000017</v>
      </c>
      <c r="I69" s="23">
        <v>2.9025619999999996</v>
      </c>
      <c r="J69" s="23">
        <v>1.8447310000000006</v>
      </c>
      <c r="K69" s="23">
        <v>0.14648900000000001</v>
      </c>
      <c r="L69" s="23">
        <v>9.4982890000000015</v>
      </c>
      <c r="M69" s="23">
        <v>33.383306000000005</v>
      </c>
      <c r="N69" s="23">
        <v>2.7373000000000001E-2</v>
      </c>
      <c r="O69" s="23">
        <v>8.6147729999999996</v>
      </c>
      <c r="P69" s="23">
        <v>45.269365000000001</v>
      </c>
      <c r="Q69" s="23">
        <v>1.3251939999999987</v>
      </c>
      <c r="R69" s="23">
        <v>1.3100000000000001E-4</v>
      </c>
      <c r="S69" s="23">
        <v>0.93610699999999991</v>
      </c>
    </row>
    <row r="70" spans="1:19">
      <c r="B70" s="37" t="s">
        <v>384</v>
      </c>
      <c r="C70" s="23">
        <v>1.8124880000000005</v>
      </c>
      <c r="D70" s="23">
        <v>7.8403E-2</v>
      </c>
      <c r="E70" s="23">
        <v>0.32226500000000013</v>
      </c>
      <c r="F70" s="23">
        <v>6.543674000000002</v>
      </c>
      <c r="G70" s="23">
        <v>41.896383999999991</v>
      </c>
      <c r="H70" s="23">
        <v>25.244293999999986</v>
      </c>
      <c r="I70" s="23">
        <v>3.2312449999999999</v>
      </c>
      <c r="J70" s="23">
        <v>1.8480869999999991</v>
      </c>
      <c r="K70" s="23">
        <v>0.11344600000000002</v>
      </c>
      <c r="L70" s="23">
        <v>12.387018000000001</v>
      </c>
      <c r="M70" s="23">
        <v>36.783906999999985</v>
      </c>
      <c r="N70" s="23">
        <v>3.7330000000000002E-3</v>
      </c>
      <c r="O70" s="23">
        <v>7.4514729999999991</v>
      </c>
      <c r="P70" s="23">
        <v>54.495184999999985</v>
      </c>
      <c r="Q70" s="23">
        <v>1.42499</v>
      </c>
      <c r="R70" s="23">
        <v>7.1579999999999994E-3</v>
      </c>
      <c r="S70" s="23">
        <v>0.9082680000000003</v>
      </c>
    </row>
    <row r="71" spans="1:19">
      <c r="B71" s="37" t="s">
        <v>385</v>
      </c>
      <c r="C71" s="23">
        <v>1.9362149999999996</v>
      </c>
      <c r="D71" s="23">
        <v>1.0201E-2</v>
      </c>
      <c r="E71" s="23">
        <v>0.37694999999999995</v>
      </c>
      <c r="F71" s="23">
        <v>8.2164040000000025</v>
      </c>
      <c r="G71" s="23">
        <v>35.748862999999972</v>
      </c>
      <c r="H71" s="23">
        <v>25.847225999999996</v>
      </c>
      <c r="I71" s="23">
        <v>2.8504559999999999</v>
      </c>
      <c r="J71" s="23">
        <v>2.448859000000005</v>
      </c>
      <c r="K71" s="23">
        <v>0.12397899999999999</v>
      </c>
      <c r="L71" s="23">
        <v>8.8790859999999974</v>
      </c>
      <c r="M71" s="23">
        <v>35.174866999999971</v>
      </c>
      <c r="N71" s="23">
        <v>4.4852999999999997E-2</v>
      </c>
      <c r="O71" s="23">
        <v>16.171421000000002</v>
      </c>
      <c r="P71" s="23">
        <v>49.456546000000003</v>
      </c>
      <c r="Q71" s="23">
        <v>0.68483199999999922</v>
      </c>
      <c r="R71" s="23">
        <v>4.0100000000000005E-3</v>
      </c>
      <c r="S71" s="23">
        <v>1.705776</v>
      </c>
    </row>
    <row r="72" spans="1:19">
      <c r="B72" s="37" t="s">
        <v>386</v>
      </c>
      <c r="C72" s="23">
        <v>2.517644999999999</v>
      </c>
      <c r="D72" s="23">
        <v>0.26214200000000004</v>
      </c>
      <c r="E72" s="23">
        <v>0.185783</v>
      </c>
      <c r="F72" s="23">
        <v>9.4817240000000087</v>
      </c>
      <c r="G72" s="23">
        <v>36.82324399999996</v>
      </c>
      <c r="H72" s="23">
        <v>24.908364999999996</v>
      </c>
      <c r="I72" s="23">
        <v>3.551841</v>
      </c>
      <c r="J72" s="23">
        <v>2.7002630000000036</v>
      </c>
      <c r="K72" s="23">
        <v>0.16106999999999999</v>
      </c>
      <c r="L72" s="23">
        <v>13.564645000000004</v>
      </c>
      <c r="M72" s="23">
        <v>40.373304999999988</v>
      </c>
      <c r="N72" s="23">
        <v>1.4015000000000001E-2</v>
      </c>
      <c r="O72" s="23">
        <v>10.979397999999998</v>
      </c>
      <c r="P72" s="23">
        <v>57.128187000000047</v>
      </c>
      <c r="Q72" s="23">
        <v>2.3941619999999997</v>
      </c>
      <c r="R72" s="23">
        <v>5.8309999999999994E-3</v>
      </c>
      <c r="S72" s="23">
        <v>1.6755440000000004</v>
      </c>
    </row>
    <row r="73" spans="1:19">
      <c r="B73" s="37" t="s">
        <v>387</v>
      </c>
      <c r="C73" s="23">
        <v>1.6978210000000002</v>
      </c>
      <c r="D73" s="23">
        <v>4.1245999999999998E-2</v>
      </c>
      <c r="E73" s="23">
        <v>0.19811199999999998</v>
      </c>
      <c r="F73" s="23">
        <v>8.9996550000000024</v>
      </c>
      <c r="G73" s="23">
        <v>31.491197999999997</v>
      </c>
      <c r="H73" s="23">
        <v>29.381868000000015</v>
      </c>
      <c r="I73" s="23">
        <v>2.6150099999999998</v>
      </c>
      <c r="J73" s="23">
        <v>2.0314199999999984</v>
      </c>
      <c r="K73" s="23">
        <v>0.12009899999999998</v>
      </c>
      <c r="L73" s="23">
        <v>12.027528000000007</v>
      </c>
      <c r="M73" s="23">
        <v>37.285772000000009</v>
      </c>
      <c r="N73" s="23">
        <v>8.8780000000000022E-3</v>
      </c>
      <c r="O73" s="23">
        <v>12.596374000000001</v>
      </c>
      <c r="P73" s="23">
        <v>58.53015400000001</v>
      </c>
      <c r="Q73" s="23">
        <v>0.89787600000000012</v>
      </c>
      <c r="R73" s="23">
        <v>2.4842999999999997E-2</v>
      </c>
      <c r="S73" s="23">
        <v>1.545499</v>
      </c>
    </row>
    <row r="74" spans="1:19">
      <c r="B74" s="37" t="s">
        <v>388</v>
      </c>
      <c r="C74" s="23">
        <v>2.3146060000000004</v>
      </c>
      <c r="D74" s="23">
        <v>3.8546000000000004E-2</v>
      </c>
      <c r="E74" s="23">
        <v>0.32185899999999995</v>
      </c>
      <c r="F74" s="23">
        <v>8.0602149999999995</v>
      </c>
      <c r="G74" s="23">
        <v>40.914880999999987</v>
      </c>
      <c r="H74" s="23">
        <v>29.267854000000007</v>
      </c>
      <c r="I74" s="23">
        <v>2.3616480000000006</v>
      </c>
      <c r="J74" s="23">
        <v>2.1620340000000002</v>
      </c>
      <c r="K74" s="23">
        <v>0.12474899999999998</v>
      </c>
      <c r="L74" s="23">
        <v>12.951013</v>
      </c>
      <c r="M74" s="23">
        <v>47.057898999999985</v>
      </c>
      <c r="N74" s="23">
        <v>8.9500000000000014E-3</v>
      </c>
      <c r="O74" s="23">
        <v>17.546215</v>
      </c>
      <c r="P74" s="23">
        <v>52.708385999999997</v>
      </c>
      <c r="Q74" s="23">
        <v>1.0806659999999999</v>
      </c>
      <c r="R74" s="23">
        <v>6.1250000000000002E-3</v>
      </c>
      <c r="S74" s="23">
        <v>2.1735469999999997</v>
      </c>
    </row>
    <row r="75" spans="1:19">
      <c r="B75" s="37" t="s">
        <v>389</v>
      </c>
      <c r="C75" s="23">
        <v>1.5603660000000006</v>
      </c>
      <c r="D75" s="23">
        <v>6.6521999999999998E-2</v>
      </c>
      <c r="E75" s="23">
        <v>0.23640800000000001</v>
      </c>
      <c r="F75" s="23">
        <v>8.2171039999999973</v>
      </c>
      <c r="G75" s="23">
        <v>39.441195000000043</v>
      </c>
      <c r="H75" s="23">
        <v>23.650597999999981</v>
      </c>
      <c r="I75" s="23">
        <v>1.6376820000000003</v>
      </c>
      <c r="J75" s="23">
        <v>2.2842159999999989</v>
      </c>
      <c r="K75" s="23">
        <v>0.17150199999999999</v>
      </c>
      <c r="L75" s="23">
        <v>9.2902289999999876</v>
      </c>
      <c r="M75" s="23">
        <v>22.712672000000012</v>
      </c>
      <c r="N75" s="23">
        <v>1.966E-2</v>
      </c>
      <c r="O75" s="23">
        <v>13.307839999999997</v>
      </c>
      <c r="P75" s="23">
        <v>59.780538000000014</v>
      </c>
      <c r="Q75" s="23">
        <v>3.9080740000000014</v>
      </c>
      <c r="R75" s="23">
        <v>6.4999999999999997E-4</v>
      </c>
      <c r="S75" s="23">
        <v>0.79612400000000005</v>
      </c>
    </row>
    <row r="76" spans="1:19">
      <c r="B76" s="37" t="s">
        <v>390</v>
      </c>
      <c r="C76" s="23">
        <v>2.4343079999999997</v>
      </c>
      <c r="D76" s="23">
        <v>4.3530000000000006E-2</v>
      </c>
      <c r="E76" s="23">
        <v>0.29285600000000012</v>
      </c>
      <c r="F76" s="23">
        <v>8.0656849999999984</v>
      </c>
      <c r="G76" s="23">
        <v>34.263320000000007</v>
      </c>
      <c r="H76" s="23">
        <v>27.896266999999995</v>
      </c>
      <c r="I76" s="23">
        <v>1.836311</v>
      </c>
      <c r="J76" s="23">
        <v>2.1669380000000005</v>
      </c>
      <c r="K76" s="23">
        <v>7.3318000000000008E-2</v>
      </c>
      <c r="L76" s="23">
        <v>9.1123710000000049</v>
      </c>
      <c r="M76" s="23">
        <v>28.773931999999995</v>
      </c>
      <c r="N76" s="23">
        <v>3.4619999999999994E-3</v>
      </c>
      <c r="O76" s="23">
        <v>13.218125000000001</v>
      </c>
      <c r="P76" s="23">
        <v>54.514867000000024</v>
      </c>
      <c r="Q76" s="23">
        <v>5.6114559999999978</v>
      </c>
      <c r="R76" s="23">
        <v>1.6135999999999998E-2</v>
      </c>
      <c r="S76" s="23">
        <v>0.48420199999999991</v>
      </c>
    </row>
    <row r="77" spans="1:19">
      <c r="B77" s="37" t="s">
        <v>391</v>
      </c>
      <c r="C77" s="23">
        <v>2.7817829999999995</v>
      </c>
      <c r="D77" s="23">
        <v>4.7996000000000004E-2</v>
      </c>
      <c r="E77" s="23">
        <v>0.19889499999999996</v>
      </c>
      <c r="F77" s="23">
        <v>11.043018999999999</v>
      </c>
      <c r="G77" s="23">
        <v>44.145039999999952</v>
      </c>
      <c r="H77" s="23">
        <v>29.060672000000022</v>
      </c>
      <c r="I77" s="23">
        <v>4.1673049999999989</v>
      </c>
      <c r="J77" s="23">
        <v>3.0039929999999968</v>
      </c>
      <c r="K77" s="23">
        <v>9.2376000000000014E-2</v>
      </c>
      <c r="L77" s="23">
        <v>16.398896000000004</v>
      </c>
      <c r="M77" s="23">
        <v>41.831612000000007</v>
      </c>
      <c r="N77" s="23">
        <v>4.3061000000000002E-2</v>
      </c>
      <c r="O77" s="23">
        <v>17.478527000000003</v>
      </c>
      <c r="P77" s="23">
        <v>55.554296000000065</v>
      </c>
      <c r="Q77" s="23">
        <v>1.2943650000000007</v>
      </c>
      <c r="R77" s="23">
        <v>7.8100000000000001E-3</v>
      </c>
      <c r="S77" s="23">
        <v>1.3206559999999998</v>
      </c>
    </row>
    <row r="78" spans="1:19">
      <c r="B78" s="37" t="s">
        <v>392</v>
      </c>
      <c r="C78" s="23">
        <v>2.4062419999999989</v>
      </c>
      <c r="D78" s="23">
        <v>8.7629999999999986E-2</v>
      </c>
      <c r="E78" s="23">
        <v>0.31692800000000004</v>
      </c>
      <c r="F78" s="23">
        <v>9.3410939999999947</v>
      </c>
      <c r="G78" s="23">
        <v>40.95250399999999</v>
      </c>
      <c r="H78" s="23">
        <v>32.034899000000017</v>
      </c>
      <c r="I78" s="23">
        <v>3.5061970000000011</v>
      </c>
      <c r="J78" s="23">
        <v>3.2504350000000013</v>
      </c>
      <c r="K78" s="23">
        <v>0.12264099999999999</v>
      </c>
      <c r="L78" s="23">
        <v>13.140125000000005</v>
      </c>
      <c r="M78" s="23">
        <v>34.606506000000024</v>
      </c>
      <c r="N78" s="23">
        <v>1.0790000000000001E-2</v>
      </c>
      <c r="O78" s="23">
        <v>20.419461999999999</v>
      </c>
      <c r="P78" s="23">
        <v>47.666027999999997</v>
      </c>
      <c r="Q78" s="23">
        <v>1.7899869999999993</v>
      </c>
      <c r="R78" s="23">
        <v>1.6289999999999998E-3</v>
      </c>
      <c r="S78" s="23">
        <v>1.1238630000000001</v>
      </c>
    </row>
    <row r="79" spans="1:19">
      <c r="B79" s="37" t="s">
        <v>393</v>
      </c>
      <c r="C79" s="23">
        <v>1.7833119999999998</v>
      </c>
      <c r="D79" s="23">
        <v>4.3674000000000011E-2</v>
      </c>
      <c r="E79" s="23">
        <v>0.25909999999999994</v>
      </c>
      <c r="F79" s="23">
        <v>6.6500400000000015</v>
      </c>
      <c r="G79" s="23">
        <v>36.274723999999999</v>
      </c>
      <c r="H79" s="23">
        <v>21.111267000000012</v>
      </c>
      <c r="I79" s="23">
        <v>2.5634280000000005</v>
      </c>
      <c r="J79" s="23">
        <v>2.1904819999999994</v>
      </c>
      <c r="K79" s="23">
        <v>0.10280700000000001</v>
      </c>
      <c r="L79" s="23">
        <v>14.164879000000003</v>
      </c>
      <c r="M79" s="23">
        <v>30.449705000000002</v>
      </c>
      <c r="N79" s="23">
        <v>9.7759999999999982E-3</v>
      </c>
      <c r="O79" s="23">
        <v>11.628552000000003</v>
      </c>
      <c r="P79" s="23">
        <v>59.327384000000031</v>
      </c>
      <c r="Q79" s="23">
        <v>1.0867750000000005</v>
      </c>
      <c r="R79" s="23">
        <v>4.95E-4</v>
      </c>
      <c r="S79" s="23">
        <v>1.0691229999999998</v>
      </c>
    </row>
    <row r="80" spans="1:19"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38"/>
      <c r="Q80" s="38"/>
      <c r="R80" s="38"/>
      <c r="S80" s="38"/>
    </row>
    <row r="81" spans="1:19">
      <c r="A81" s="19">
        <v>2019</v>
      </c>
      <c r="B81" s="37" t="s">
        <v>382</v>
      </c>
      <c r="C81" s="23">
        <v>2.213248000000001</v>
      </c>
      <c r="D81" s="23">
        <v>0.176257</v>
      </c>
      <c r="E81" s="23">
        <v>0.32498499999999997</v>
      </c>
      <c r="F81" s="23">
        <v>8.219361000000001</v>
      </c>
      <c r="G81" s="23">
        <v>36.342962000000007</v>
      </c>
      <c r="H81" s="23">
        <v>24.25037300000001</v>
      </c>
      <c r="I81" s="23">
        <v>2.8479739999999993</v>
      </c>
      <c r="J81" s="23">
        <v>2.2177479999999989</v>
      </c>
      <c r="K81" s="23">
        <v>0.30973699999999998</v>
      </c>
      <c r="L81" s="23">
        <v>9.469167999999998</v>
      </c>
      <c r="M81" s="23">
        <v>31.134971000000014</v>
      </c>
      <c r="N81" s="23">
        <v>6.987000000000001E-3</v>
      </c>
      <c r="O81" s="23">
        <v>12.082903999999997</v>
      </c>
      <c r="P81" s="23">
        <v>48.87354700000008</v>
      </c>
      <c r="Q81" s="23">
        <v>1.4439480000000016</v>
      </c>
      <c r="R81" s="23">
        <v>5.750000000000001E-4</v>
      </c>
      <c r="S81" s="23">
        <v>1.2929709999999999</v>
      </c>
    </row>
    <row r="82" spans="1:19">
      <c r="B82" s="37" t="s">
        <v>383</v>
      </c>
      <c r="C82" s="23">
        <v>2.0824759999999998</v>
      </c>
      <c r="D82" s="23">
        <v>5.5974000000000003E-2</v>
      </c>
      <c r="E82" s="23">
        <v>0.29871799999999998</v>
      </c>
      <c r="F82" s="23">
        <v>8.9701950000000021</v>
      </c>
      <c r="G82" s="23">
        <v>40.583881000000034</v>
      </c>
      <c r="H82" s="23">
        <v>25.328287000000003</v>
      </c>
      <c r="I82" s="23">
        <v>2.5756020000000008</v>
      </c>
      <c r="J82" s="23">
        <v>2.8650510000000016</v>
      </c>
      <c r="K82" s="23">
        <v>8.300600000000001E-2</v>
      </c>
      <c r="L82" s="23">
        <v>8.0936569999999985</v>
      </c>
      <c r="M82" s="23">
        <v>33.423320000000004</v>
      </c>
      <c r="N82" s="23">
        <v>4.5850000000000005E-3</v>
      </c>
      <c r="O82" s="23">
        <v>22.868144999999995</v>
      </c>
      <c r="P82" s="23">
        <v>45.075483000000041</v>
      </c>
      <c r="Q82" s="23">
        <v>3.5473390000000014</v>
      </c>
      <c r="R82" s="23">
        <v>3.3220000000000003E-3</v>
      </c>
      <c r="S82" s="23">
        <v>0.66538299999999995</v>
      </c>
    </row>
    <row r="83" spans="1:19">
      <c r="B83" s="37" t="s">
        <v>384</v>
      </c>
      <c r="C83" s="23">
        <v>2.4292830000000003</v>
      </c>
      <c r="D83" s="23">
        <v>5.2855000000000013E-2</v>
      </c>
      <c r="E83" s="23">
        <v>0.69660199999999983</v>
      </c>
      <c r="F83" s="23">
        <v>9.7505130000000069</v>
      </c>
      <c r="G83" s="23">
        <v>37.047498000000004</v>
      </c>
      <c r="H83" s="23">
        <v>27.886281999999991</v>
      </c>
      <c r="I83" s="23">
        <v>3.2401420000000005</v>
      </c>
      <c r="J83" s="23">
        <v>3.9042930000000013</v>
      </c>
      <c r="K83" s="23">
        <v>0.10732499999999999</v>
      </c>
      <c r="L83" s="23">
        <v>9.9236459999999891</v>
      </c>
      <c r="M83" s="23">
        <v>35.240893000000014</v>
      </c>
      <c r="N83" s="23">
        <v>6.515E-3</v>
      </c>
      <c r="O83" s="23">
        <v>24.705344000000007</v>
      </c>
      <c r="P83" s="23">
        <v>59.810392999999955</v>
      </c>
      <c r="Q83" s="23">
        <v>0.79122099999999984</v>
      </c>
      <c r="R83" s="23">
        <v>1.9469999999999999E-3</v>
      </c>
      <c r="S83" s="23">
        <v>0.90498799999999968</v>
      </c>
    </row>
    <row r="84" spans="1:19">
      <c r="B84" s="37" t="s">
        <v>385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</row>
    <row r="85" spans="1:19">
      <c r="B85" s="37" t="s">
        <v>386</v>
      </c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</row>
    <row r="86" spans="1:19">
      <c r="B86" s="37" t="s">
        <v>387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</row>
    <row r="87" spans="1:19">
      <c r="B87" s="37" t="s">
        <v>388</v>
      </c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</row>
    <row r="88" spans="1:19">
      <c r="B88" s="37" t="s">
        <v>389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</row>
    <row r="89" spans="1:19">
      <c r="B89" s="37" t="s">
        <v>390</v>
      </c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</row>
    <row r="90" spans="1:19">
      <c r="B90" s="37" t="s">
        <v>391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</row>
    <row r="91" spans="1:19">
      <c r="B91" s="37" t="s">
        <v>392</v>
      </c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</row>
    <row r="92" spans="1:19">
      <c r="B92" s="37" t="s">
        <v>393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</row>
    <row r="93" spans="1:19"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</row>
    <row r="94" spans="1:19"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</row>
    <row r="95" spans="1:19"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</row>
    <row r="96" spans="1:19" ht="18" customHeight="1" thickBot="1">
      <c r="A96" s="205" t="s">
        <v>399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</row>
    <row r="97" spans="1:19" s="22" customFormat="1" ht="23.25" customHeight="1" thickBot="1">
      <c r="A97" s="117" t="s">
        <v>163</v>
      </c>
      <c r="B97" s="117" t="s">
        <v>164</v>
      </c>
      <c r="C97" s="119" t="s">
        <v>218</v>
      </c>
      <c r="D97" s="119" t="s">
        <v>200</v>
      </c>
      <c r="E97" s="119" t="s">
        <v>269</v>
      </c>
      <c r="F97" s="119" t="s">
        <v>270</v>
      </c>
      <c r="G97" s="119" t="s">
        <v>271</v>
      </c>
      <c r="H97" s="119" t="s">
        <v>272</v>
      </c>
      <c r="I97" s="119" t="s">
        <v>273</v>
      </c>
      <c r="J97" s="119" t="s">
        <v>274</v>
      </c>
      <c r="K97" s="119" t="s">
        <v>275</v>
      </c>
      <c r="L97" s="119" t="s">
        <v>201</v>
      </c>
      <c r="M97" s="119" t="s">
        <v>202</v>
      </c>
      <c r="N97" s="119" t="s">
        <v>203</v>
      </c>
      <c r="O97" s="119" t="s">
        <v>276</v>
      </c>
      <c r="P97" s="119" t="s">
        <v>277</v>
      </c>
      <c r="Q97" s="119" t="s">
        <v>278</v>
      </c>
      <c r="R97" s="119" t="s">
        <v>279</v>
      </c>
      <c r="S97" s="119" t="s">
        <v>280</v>
      </c>
    </row>
    <row r="98" spans="1:19" ht="11.25" customHeight="1" thickBot="1">
      <c r="A98" s="118"/>
      <c r="B98" s="118"/>
      <c r="C98" s="202" t="s">
        <v>310</v>
      </c>
      <c r="D98" s="203"/>
      <c r="E98" s="203"/>
      <c r="F98" s="203"/>
      <c r="G98" s="203"/>
      <c r="H98" s="203"/>
      <c r="I98" s="203"/>
      <c r="J98" s="203"/>
      <c r="K98" s="203"/>
      <c r="L98" s="203"/>
      <c r="M98" s="203"/>
      <c r="N98" s="203"/>
      <c r="O98" s="203"/>
      <c r="P98" s="203"/>
      <c r="Q98" s="203"/>
      <c r="R98" s="203"/>
      <c r="S98" s="204"/>
    </row>
    <row r="99" spans="1:19">
      <c r="A99" s="19">
        <v>2018</v>
      </c>
      <c r="B99" s="37" t="s">
        <v>382</v>
      </c>
      <c r="C99" s="23">
        <v>2.9587899999999983</v>
      </c>
      <c r="D99" s="23">
        <v>0.20759700000000003</v>
      </c>
      <c r="E99" s="23">
        <v>2.9648719999999997</v>
      </c>
      <c r="F99" s="23">
        <v>8.352225999999991</v>
      </c>
      <c r="G99" s="23">
        <v>7.2393529999999995</v>
      </c>
      <c r="H99" s="23">
        <v>2.4140280000000001</v>
      </c>
      <c r="I99" s="23">
        <v>1.5527419999999998</v>
      </c>
      <c r="J99" s="23">
        <v>6.2286429999999999</v>
      </c>
      <c r="K99" s="23">
        <v>2.4971579999999998</v>
      </c>
      <c r="L99" s="23">
        <v>13.827745000000002</v>
      </c>
      <c r="M99" s="23">
        <v>11.019679999999999</v>
      </c>
      <c r="N99" s="23">
        <v>13.751582000000004</v>
      </c>
      <c r="O99" s="23">
        <v>25.605369999999969</v>
      </c>
      <c r="P99" s="23">
        <v>0.96201800000000004</v>
      </c>
      <c r="Q99" s="23">
        <v>5.3552999999999996E-2</v>
      </c>
      <c r="R99" s="23">
        <v>2.8611000000000004E-2</v>
      </c>
      <c r="S99" s="23">
        <v>14.22683</v>
      </c>
    </row>
    <row r="100" spans="1:19">
      <c r="B100" s="37" t="s">
        <v>383</v>
      </c>
      <c r="C100" s="23">
        <v>2.9525039999999989</v>
      </c>
      <c r="D100" s="23">
        <v>0.14468600000000001</v>
      </c>
      <c r="E100" s="23">
        <v>2.820997000000002</v>
      </c>
      <c r="F100" s="23">
        <v>6.8478469999999998</v>
      </c>
      <c r="G100" s="23">
        <v>8.0016990000000039</v>
      </c>
      <c r="H100" s="23">
        <v>2.0645760000000006</v>
      </c>
      <c r="I100" s="23">
        <v>1.6484550000000013</v>
      </c>
      <c r="J100" s="23">
        <v>6.5083219999999997</v>
      </c>
      <c r="K100" s="23">
        <v>2.4514930000000006</v>
      </c>
      <c r="L100" s="23">
        <v>13.141461000000008</v>
      </c>
      <c r="M100" s="23">
        <v>11.13066600000001</v>
      </c>
      <c r="N100" s="23">
        <v>12.623463000000005</v>
      </c>
      <c r="O100" s="23">
        <v>24.04833800000003</v>
      </c>
      <c r="P100" s="23">
        <v>1.0234749999999997</v>
      </c>
      <c r="Q100" s="23">
        <v>2.8039999999999995E-2</v>
      </c>
      <c r="R100" s="23">
        <v>4.6050999999999995E-2</v>
      </c>
      <c r="S100" s="23">
        <v>15.943615000000001</v>
      </c>
    </row>
    <row r="101" spans="1:19">
      <c r="B101" s="37" t="s">
        <v>384</v>
      </c>
      <c r="C101" s="23">
        <v>3.6415520000000003</v>
      </c>
      <c r="D101" s="23">
        <v>0.238426</v>
      </c>
      <c r="E101" s="23">
        <v>3.6124349999999996</v>
      </c>
      <c r="F101" s="23">
        <v>8.2566830000000007</v>
      </c>
      <c r="G101" s="23">
        <v>8.2636540000000025</v>
      </c>
      <c r="H101" s="23">
        <v>2.0306629999999997</v>
      </c>
      <c r="I101" s="23">
        <v>2.4120130000000004</v>
      </c>
      <c r="J101" s="23">
        <v>7.7418709999999971</v>
      </c>
      <c r="K101" s="23">
        <v>3.9142489999999999</v>
      </c>
      <c r="L101" s="23">
        <v>13.416930999999982</v>
      </c>
      <c r="M101" s="23">
        <v>11.515741000000009</v>
      </c>
      <c r="N101" s="23">
        <v>13.034659</v>
      </c>
      <c r="O101" s="23">
        <v>20.663208999999995</v>
      </c>
      <c r="P101" s="23">
        <v>1.7200600000000006</v>
      </c>
      <c r="Q101" s="23">
        <v>6.5132000000000009E-2</v>
      </c>
      <c r="R101" s="23">
        <v>4.8462999999999999E-2</v>
      </c>
      <c r="S101" s="23">
        <v>18.370342000000011</v>
      </c>
    </row>
    <row r="102" spans="1:19">
      <c r="B102" s="37" t="s">
        <v>385</v>
      </c>
      <c r="C102" s="23">
        <v>3.0870589999999987</v>
      </c>
      <c r="D102" s="23">
        <v>0.14997099999999999</v>
      </c>
      <c r="E102" s="23">
        <v>2.4448689999999993</v>
      </c>
      <c r="F102" s="23">
        <v>8.1668270000000014</v>
      </c>
      <c r="G102" s="23">
        <v>6.5416109999999978</v>
      </c>
      <c r="H102" s="23">
        <v>2.5619439999999996</v>
      </c>
      <c r="I102" s="23">
        <v>1.7529859999999997</v>
      </c>
      <c r="J102" s="23">
        <v>8.1179690000000004</v>
      </c>
      <c r="K102" s="23">
        <v>2.3170909999999996</v>
      </c>
      <c r="L102" s="23">
        <v>12.399361000000004</v>
      </c>
      <c r="M102" s="23">
        <v>9.6303210000000039</v>
      </c>
      <c r="N102" s="23">
        <v>12.88550399999999</v>
      </c>
      <c r="O102" s="23">
        <v>13.733783999999995</v>
      </c>
      <c r="P102" s="23">
        <v>1.3052249999999999</v>
      </c>
      <c r="Q102" s="23">
        <v>5.7411999999999998E-2</v>
      </c>
      <c r="R102" s="23">
        <v>1.8314E-2</v>
      </c>
      <c r="S102" s="23">
        <v>16.762265000000003</v>
      </c>
    </row>
    <row r="103" spans="1:19">
      <c r="B103" s="37" t="s">
        <v>386</v>
      </c>
      <c r="C103" s="23">
        <v>3.5110979999999987</v>
      </c>
      <c r="D103" s="23">
        <v>7.9590999999999995E-2</v>
      </c>
      <c r="E103" s="23">
        <v>3.0445000000000002</v>
      </c>
      <c r="F103" s="23">
        <v>8.9688229999999987</v>
      </c>
      <c r="G103" s="23">
        <v>7.5287230000000003</v>
      </c>
      <c r="H103" s="23">
        <v>2.4581000000000004</v>
      </c>
      <c r="I103" s="23">
        <v>2.0673059999999999</v>
      </c>
      <c r="J103" s="23">
        <v>9.2963059999999942</v>
      </c>
      <c r="K103" s="23">
        <v>1.6492599999999995</v>
      </c>
      <c r="L103" s="23">
        <v>12.845102999999986</v>
      </c>
      <c r="M103" s="23">
        <v>8.5684509999999889</v>
      </c>
      <c r="N103" s="23">
        <v>13.939218999999992</v>
      </c>
      <c r="O103" s="23">
        <v>15.799219999999995</v>
      </c>
      <c r="P103" s="23">
        <v>1.3861700000000001</v>
      </c>
      <c r="Q103" s="23">
        <v>7.7274000000000009E-2</v>
      </c>
      <c r="R103" s="23">
        <v>0.10366599999999999</v>
      </c>
      <c r="S103" s="23">
        <v>19.991938000000001</v>
      </c>
    </row>
    <row r="104" spans="1:19">
      <c r="B104" s="37" t="s">
        <v>387</v>
      </c>
      <c r="C104" s="23">
        <v>3.8546290000000014</v>
      </c>
      <c r="D104" s="23">
        <v>3.9480000000000008E-2</v>
      </c>
      <c r="E104" s="23">
        <v>2.3952470000000012</v>
      </c>
      <c r="F104" s="23">
        <v>11.029757999999996</v>
      </c>
      <c r="G104" s="23">
        <v>6.0261530000000008</v>
      </c>
      <c r="H104" s="23">
        <v>2.2272709999999996</v>
      </c>
      <c r="I104" s="23">
        <v>2.2725260000000009</v>
      </c>
      <c r="J104" s="23">
        <v>8.2585999999999995</v>
      </c>
      <c r="K104" s="23">
        <v>3.2852319999999997</v>
      </c>
      <c r="L104" s="23">
        <v>13.232592999999998</v>
      </c>
      <c r="M104" s="23">
        <v>9.9790509999999912</v>
      </c>
      <c r="N104" s="23">
        <v>20.902528999999994</v>
      </c>
      <c r="O104" s="23">
        <v>29.678051999999994</v>
      </c>
      <c r="P104" s="23">
        <v>1.1016329999999999</v>
      </c>
      <c r="Q104" s="23">
        <v>3.3627999999999998E-2</v>
      </c>
      <c r="R104" s="23">
        <v>9.3713000000000005E-2</v>
      </c>
      <c r="S104" s="23">
        <v>16.625332000000007</v>
      </c>
    </row>
    <row r="105" spans="1:19">
      <c r="B105" s="37" t="s">
        <v>388</v>
      </c>
      <c r="C105" s="23">
        <v>4.7939139999999973</v>
      </c>
      <c r="D105" s="23">
        <v>2.6157000000000003E-2</v>
      </c>
      <c r="E105" s="23">
        <v>2.8009549999999996</v>
      </c>
      <c r="F105" s="23">
        <v>10.668280000000003</v>
      </c>
      <c r="G105" s="23">
        <v>6.6866999999999965</v>
      </c>
      <c r="H105" s="23">
        <v>2.7416460000000002</v>
      </c>
      <c r="I105" s="23">
        <v>2.1172500000000012</v>
      </c>
      <c r="J105" s="23">
        <v>9.1810589999999976</v>
      </c>
      <c r="K105" s="23">
        <v>1.5575450000000004</v>
      </c>
      <c r="L105" s="23">
        <v>15.35249800000001</v>
      </c>
      <c r="M105" s="23">
        <v>13.756126000000005</v>
      </c>
      <c r="N105" s="23">
        <v>27.860038000000003</v>
      </c>
      <c r="O105" s="23">
        <v>37.863291000000018</v>
      </c>
      <c r="P105" s="23">
        <v>1.8572359999999999</v>
      </c>
      <c r="Q105" s="23">
        <v>7.364699999999999E-2</v>
      </c>
      <c r="R105" s="23">
        <v>7.6101000000000016E-2</v>
      </c>
      <c r="S105" s="23">
        <v>20.011623999999994</v>
      </c>
    </row>
    <row r="106" spans="1:19">
      <c r="B106" s="37" t="s">
        <v>389</v>
      </c>
      <c r="C106" s="23">
        <v>2.2305549999999985</v>
      </c>
      <c r="D106" s="23">
        <v>2.8812999999999998E-2</v>
      </c>
      <c r="E106" s="23">
        <v>1.2538600000000004</v>
      </c>
      <c r="F106" s="23">
        <v>6.7572660000000004</v>
      </c>
      <c r="G106" s="23">
        <v>3.1635179999999976</v>
      </c>
      <c r="H106" s="23">
        <v>1.7486590000000004</v>
      </c>
      <c r="I106" s="23">
        <v>0.98353999999999941</v>
      </c>
      <c r="J106" s="23">
        <v>6.0736719999999984</v>
      </c>
      <c r="K106" s="23">
        <v>1.25925</v>
      </c>
      <c r="L106" s="23">
        <v>15.608296000000008</v>
      </c>
      <c r="M106" s="23">
        <v>13.153812999999994</v>
      </c>
      <c r="N106" s="23">
        <v>21.400987000000004</v>
      </c>
      <c r="O106" s="23">
        <v>26.905511000000022</v>
      </c>
      <c r="P106" s="23">
        <v>1.0416099999999999</v>
      </c>
      <c r="Q106" s="23">
        <v>9.1704999999999981E-2</v>
      </c>
      <c r="R106" s="23">
        <v>3.5770999999999997E-2</v>
      </c>
      <c r="S106" s="23">
        <v>13.250320999999998</v>
      </c>
    </row>
    <row r="107" spans="1:19">
      <c r="B107" s="37" t="s">
        <v>390</v>
      </c>
      <c r="C107" s="23">
        <v>2.7799400000000007</v>
      </c>
      <c r="D107" s="23">
        <v>2.8297999999999997E-2</v>
      </c>
      <c r="E107" s="23">
        <v>1.6403369999999999</v>
      </c>
      <c r="F107" s="23">
        <v>7.7869960000000047</v>
      </c>
      <c r="G107" s="23">
        <v>4.6704069999999991</v>
      </c>
      <c r="H107" s="23">
        <v>3.1942420000000009</v>
      </c>
      <c r="I107" s="23">
        <v>1.8710869999999995</v>
      </c>
      <c r="J107" s="23">
        <v>7.7775740000000004</v>
      </c>
      <c r="K107" s="23">
        <v>1.3170569999999997</v>
      </c>
      <c r="L107" s="23">
        <v>8.4934670000000079</v>
      </c>
      <c r="M107" s="23">
        <v>8.9313040000000008</v>
      </c>
      <c r="N107" s="23">
        <v>19.532714000000006</v>
      </c>
      <c r="O107" s="23">
        <v>15.010515999999999</v>
      </c>
      <c r="P107" s="23">
        <v>0.98741099999999971</v>
      </c>
      <c r="Q107" s="23">
        <v>4.8867000000000001E-2</v>
      </c>
      <c r="R107" s="23">
        <v>9.2974000000000015E-2</v>
      </c>
      <c r="S107" s="23">
        <v>11.822865000000006</v>
      </c>
    </row>
    <row r="108" spans="1:19">
      <c r="B108" s="37" t="s">
        <v>391</v>
      </c>
      <c r="C108" s="23">
        <v>3.2151160000000001</v>
      </c>
      <c r="D108" s="23">
        <v>7.4672000000000016E-2</v>
      </c>
      <c r="E108" s="23">
        <v>2.9307990000000004</v>
      </c>
      <c r="F108" s="23">
        <v>8.4682499999999994</v>
      </c>
      <c r="G108" s="23">
        <v>5.9123719999999995</v>
      </c>
      <c r="H108" s="23">
        <v>2.123097</v>
      </c>
      <c r="I108" s="23">
        <v>1.9231960000000003</v>
      </c>
      <c r="J108" s="23">
        <v>8.4864650000000008</v>
      </c>
      <c r="K108" s="23">
        <v>1.5109760000000001</v>
      </c>
      <c r="L108" s="23">
        <v>15.100758999999988</v>
      </c>
      <c r="M108" s="23">
        <v>12.659039000000019</v>
      </c>
      <c r="N108" s="23">
        <v>20.494275000000005</v>
      </c>
      <c r="O108" s="23">
        <v>22.826562000000028</v>
      </c>
      <c r="P108" s="23">
        <v>1.3824559999999999</v>
      </c>
      <c r="Q108" s="23">
        <v>6.0422999999999998E-2</v>
      </c>
      <c r="R108" s="23">
        <v>9.8379000000000022E-2</v>
      </c>
      <c r="S108" s="23">
        <v>15.027493000000005</v>
      </c>
    </row>
    <row r="109" spans="1:19">
      <c r="B109" s="37" t="s">
        <v>392</v>
      </c>
      <c r="C109" s="23">
        <v>3.3698160000000015</v>
      </c>
      <c r="D109" s="23">
        <v>0.25795299999999999</v>
      </c>
      <c r="E109" s="23">
        <v>2.2591550000000002</v>
      </c>
      <c r="F109" s="23">
        <v>8.1273759999999964</v>
      </c>
      <c r="G109" s="23">
        <v>6.0839800000000013</v>
      </c>
      <c r="H109" s="23">
        <v>3.0228190000000001</v>
      </c>
      <c r="I109" s="23">
        <v>1.7103529999999989</v>
      </c>
      <c r="J109" s="23">
        <v>8.4396240000000073</v>
      </c>
      <c r="K109" s="23">
        <v>2.6080720000000013</v>
      </c>
      <c r="L109" s="23">
        <v>12.181257999999987</v>
      </c>
      <c r="M109" s="23">
        <v>12.149003999999991</v>
      </c>
      <c r="N109" s="23">
        <v>20.223438000000019</v>
      </c>
      <c r="O109" s="23">
        <v>21.501513999999997</v>
      </c>
      <c r="P109" s="23">
        <v>1.6062179999999993</v>
      </c>
      <c r="Q109" s="23">
        <v>0.12007799999999996</v>
      </c>
      <c r="R109" s="23">
        <v>3.4519000000000001E-2</v>
      </c>
      <c r="S109" s="23">
        <v>16.112138999999999</v>
      </c>
    </row>
    <row r="110" spans="1:19">
      <c r="B110" s="37" t="s">
        <v>393</v>
      </c>
      <c r="C110" s="23">
        <v>3.9839899999999995</v>
      </c>
      <c r="D110" s="23">
        <v>0.18739999999999998</v>
      </c>
      <c r="E110" s="23">
        <v>2.1351810000000007</v>
      </c>
      <c r="F110" s="23">
        <v>6.1918399999999991</v>
      </c>
      <c r="G110" s="23">
        <v>7.8649639999999987</v>
      </c>
      <c r="H110" s="23">
        <v>2.1958540000000002</v>
      </c>
      <c r="I110" s="23">
        <v>1.4689960000000002</v>
      </c>
      <c r="J110" s="23">
        <v>8.0298660000000002</v>
      </c>
      <c r="K110" s="23">
        <v>2.1724019999999999</v>
      </c>
      <c r="L110" s="23">
        <v>13.536144999999994</v>
      </c>
      <c r="M110" s="23">
        <v>9.6270590000000187</v>
      </c>
      <c r="N110" s="23">
        <v>15.988260000000002</v>
      </c>
      <c r="O110" s="23">
        <v>25.98601600000001</v>
      </c>
      <c r="P110" s="23">
        <v>1.0117909999999999</v>
      </c>
      <c r="Q110" s="23">
        <v>5.8893999999999988E-2</v>
      </c>
      <c r="R110" s="23">
        <v>4.1082E-2</v>
      </c>
      <c r="S110" s="23">
        <v>12.399578000000007</v>
      </c>
    </row>
    <row r="111" spans="1:19"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38"/>
      <c r="Q111" s="38"/>
      <c r="R111" s="38"/>
      <c r="S111" s="38"/>
    </row>
    <row r="112" spans="1:19">
      <c r="A112" s="19">
        <v>2019</v>
      </c>
      <c r="B112" s="37" t="s">
        <v>382</v>
      </c>
      <c r="C112" s="23">
        <v>2.188858999999999</v>
      </c>
      <c r="D112" s="23">
        <v>0.13492600000000002</v>
      </c>
      <c r="E112" s="23">
        <v>2.3492639999999998</v>
      </c>
      <c r="F112" s="23">
        <v>8.1387409999999996</v>
      </c>
      <c r="G112" s="23">
        <v>7.9569299999999972</v>
      </c>
      <c r="H112" s="23">
        <v>1.8331830000000007</v>
      </c>
      <c r="I112" s="23">
        <v>1.4737089999999999</v>
      </c>
      <c r="J112" s="23">
        <v>8.1613320000000016</v>
      </c>
      <c r="K112" s="23">
        <v>2.8246390000000008</v>
      </c>
      <c r="L112" s="23">
        <v>13.724005999999981</v>
      </c>
      <c r="M112" s="23">
        <v>10.268232000000005</v>
      </c>
      <c r="N112" s="23">
        <v>16.020538999999996</v>
      </c>
      <c r="O112" s="23">
        <v>23.760398000000041</v>
      </c>
      <c r="P112" s="23">
        <v>1.930463</v>
      </c>
      <c r="Q112" s="23">
        <v>0.12502199999999999</v>
      </c>
      <c r="R112" s="23">
        <v>2.5661E-2</v>
      </c>
      <c r="S112" s="23">
        <v>14.735894999999999</v>
      </c>
    </row>
    <row r="113" spans="1:19">
      <c r="B113" s="37" t="s">
        <v>383</v>
      </c>
      <c r="C113" s="23">
        <v>3.207403999999999</v>
      </c>
      <c r="D113" s="23">
        <v>0.15290500000000001</v>
      </c>
      <c r="E113" s="23">
        <v>2.7822719999999985</v>
      </c>
      <c r="F113" s="23">
        <v>7.5043559999999978</v>
      </c>
      <c r="G113" s="23">
        <v>11.396582999999996</v>
      </c>
      <c r="H113" s="23">
        <v>1.4980990000000003</v>
      </c>
      <c r="I113" s="23">
        <v>1.8881089999999998</v>
      </c>
      <c r="J113" s="23">
        <v>7.1635719999999994</v>
      </c>
      <c r="K113" s="23">
        <v>3.8214819999999987</v>
      </c>
      <c r="L113" s="23">
        <v>13.972957999999997</v>
      </c>
      <c r="M113" s="23">
        <v>13.801752000000013</v>
      </c>
      <c r="N113" s="23">
        <v>15.115946999999995</v>
      </c>
      <c r="O113" s="23">
        <v>24.215976000000001</v>
      </c>
      <c r="P113" s="23">
        <v>1.8892100000000007</v>
      </c>
      <c r="Q113" s="23">
        <v>4.132100000000001E-2</v>
      </c>
      <c r="R113" s="23">
        <v>2.5460999999999994E-2</v>
      </c>
      <c r="S113" s="23">
        <v>14.314393000000008</v>
      </c>
    </row>
    <row r="114" spans="1:19">
      <c r="B114" s="37" t="s">
        <v>384</v>
      </c>
      <c r="C114" s="23">
        <v>3.5625359999999988</v>
      </c>
      <c r="D114" s="23">
        <v>0.43091999999999997</v>
      </c>
      <c r="E114" s="23">
        <v>3.0376819999999993</v>
      </c>
      <c r="F114" s="23">
        <v>9.9181080000000001</v>
      </c>
      <c r="G114" s="23">
        <v>10.184607</v>
      </c>
      <c r="H114" s="23">
        <v>2.4925559999999995</v>
      </c>
      <c r="I114" s="23">
        <v>2.0741449999999997</v>
      </c>
      <c r="J114" s="23">
        <v>8.2616410000000027</v>
      </c>
      <c r="K114" s="23">
        <v>4.3666719999999977</v>
      </c>
      <c r="L114" s="23">
        <v>14.056526999999987</v>
      </c>
      <c r="M114" s="23">
        <v>10.281578000000003</v>
      </c>
      <c r="N114" s="23">
        <v>15.453118999999999</v>
      </c>
      <c r="O114" s="23">
        <v>18.453981000000013</v>
      </c>
      <c r="P114" s="23">
        <v>1.5982069999999999</v>
      </c>
      <c r="Q114" s="23">
        <v>4.2761999999999988E-2</v>
      </c>
      <c r="R114" s="23">
        <v>5.5216000000000001E-2</v>
      </c>
      <c r="S114" s="23">
        <v>14.696858000000006</v>
      </c>
    </row>
    <row r="115" spans="1:19">
      <c r="B115" s="37" t="s">
        <v>385</v>
      </c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</row>
    <row r="116" spans="1:19">
      <c r="B116" s="37" t="s">
        <v>386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</row>
    <row r="117" spans="1:19">
      <c r="B117" s="37" t="s">
        <v>387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</row>
    <row r="118" spans="1:19">
      <c r="B118" s="37" t="s">
        <v>388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</row>
    <row r="119" spans="1:19">
      <c r="B119" s="37" t="s">
        <v>389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</row>
    <row r="120" spans="1:19">
      <c r="B120" s="37" t="s">
        <v>390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</row>
    <row r="121" spans="1:19">
      <c r="B121" s="37" t="s">
        <v>391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</row>
    <row r="122" spans="1:19">
      <c r="B122" s="37" t="s">
        <v>392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</row>
    <row r="123" spans="1:19">
      <c r="B123" s="37" t="s">
        <v>393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</row>
    <row r="124" spans="1:19"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</row>
    <row r="125" spans="1:19"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</row>
    <row r="126" spans="1:19"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</row>
    <row r="127" spans="1:19" ht="18" customHeight="1" thickBot="1">
      <c r="A127" s="205" t="s">
        <v>399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</row>
    <row r="128" spans="1:19" s="22" customFormat="1" ht="23.25" customHeight="1" thickBot="1">
      <c r="A128" s="117" t="s">
        <v>163</v>
      </c>
      <c r="B128" s="117" t="s">
        <v>164</v>
      </c>
      <c r="C128" s="119" t="s">
        <v>281</v>
      </c>
      <c r="D128" s="119" t="s">
        <v>282</v>
      </c>
      <c r="E128" s="119" t="s">
        <v>283</v>
      </c>
      <c r="F128" s="119" t="s">
        <v>284</v>
      </c>
      <c r="G128" s="119" t="s">
        <v>285</v>
      </c>
      <c r="H128" s="119" t="s">
        <v>286</v>
      </c>
      <c r="I128" s="119" t="s">
        <v>287</v>
      </c>
      <c r="J128" s="119" t="s">
        <v>288</v>
      </c>
      <c r="K128" s="119" t="s">
        <v>289</v>
      </c>
      <c r="L128" s="119" t="s">
        <v>290</v>
      </c>
      <c r="M128" s="119" t="s">
        <v>291</v>
      </c>
      <c r="N128" s="119" t="s">
        <v>292</v>
      </c>
      <c r="O128" s="119" t="s">
        <v>293</v>
      </c>
      <c r="P128" s="119" t="s">
        <v>294</v>
      </c>
      <c r="Q128" s="119" t="s">
        <v>295</v>
      </c>
      <c r="R128" s="119" t="s">
        <v>296</v>
      </c>
      <c r="S128" s="119" t="s">
        <v>297</v>
      </c>
    </row>
    <row r="129" spans="1:19" ht="11.25" customHeight="1" thickBot="1">
      <c r="A129" s="118"/>
      <c r="B129" s="118"/>
      <c r="C129" s="202" t="s">
        <v>310</v>
      </c>
      <c r="D129" s="203"/>
      <c r="E129" s="203"/>
      <c r="F129" s="203"/>
      <c r="G129" s="203"/>
      <c r="H129" s="203"/>
      <c r="I129" s="203"/>
      <c r="J129" s="203"/>
      <c r="K129" s="203"/>
      <c r="L129" s="203"/>
      <c r="M129" s="203"/>
      <c r="N129" s="203"/>
      <c r="O129" s="203"/>
      <c r="P129" s="203"/>
      <c r="Q129" s="203"/>
      <c r="R129" s="203"/>
      <c r="S129" s="204"/>
    </row>
    <row r="130" spans="1:19">
      <c r="A130" s="19">
        <v>2018</v>
      </c>
      <c r="B130" s="37" t="s">
        <v>382</v>
      </c>
      <c r="C130" s="23">
        <v>15.265070000000001</v>
      </c>
      <c r="D130" s="23">
        <v>6.1575409999999984</v>
      </c>
      <c r="E130" s="23">
        <v>1.5940679999999987</v>
      </c>
      <c r="F130" s="23">
        <v>19.454443000000001</v>
      </c>
      <c r="G130" s="23">
        <v>29.090486000000009</v>
      </c>
      <c r="H130" s="23">
        <v>3.3428599999999986</v>
      </c>
      <c r="I130" s="23">
        <v>6.4570000000000001E-3</v>
      </c>
      <c r="J130" s="23">
        <v>4.558301000000001</v>
      </c>
      <c r="K130" s="23">
        <v>2.7929999999999995E-3</v>
      </c>
      <c r="L130" s="23">
        <v>6.9859000000000004E-2</v>
      </c>
      <c r="M130" s="23">
        <v>0.12000899999999999</v>
      </c>
      <c r="N130" s="23">
        <v>1.4910999999999999E-2</v>
      </c>
      <c r="O130" s="23">
        <v>4.4924040000000023</v>
      </c>
      <c r="P130" s="23">
        <v>3.3586829999999992</v>
      </c>
      <c r="Q130" s="23">
        <v>64.596831000000137</v>
      </c>
      <c r="R130" s="23">
        <v>92.513506000000135</v>
      </c>
      <c r="S130" s="23">
        <v>1.2335720000000001</v>
      </c>
    </row>
    <row r="131" spans="1:19">
      <c r="B131" s="37" t="s">
        <v>383</v>
      </c>
      <c r="C131" s="23">
        <v>14.650192999999989</v>
      </c>
      <c r="D131" s="23">
        <v>7.0448449999999987</v>
      </c>
      <c r="E131" s="23">
        <v>1.6311839999999995</v>
      </c>
      <c r="F131" s="23">
        <v>27.350660000000012</v>
      </c>
      <c r="G131" s="23">
        <v>32.417348000000061</v>
      </c>
      <c r="H131" s="23">
        <v>1.6869289999999995</v>
      </c>
      <c r="I131" s="23">
        <v>3.9329999999999997E-2</v>
      </c>
      <c r="J131" s="23">
        <v>4.8953699999999971</v>
      </c>
      <c r="K131" s="23">
        <v>2.0869999999999999E-3</v>
      </c>
      <c r="L131" s="23">
        <v>0.43912600000000024</v>
      </c>
      <c r="M131" s="23">
        <v>0.131495</v>
      </c>
      <c r="N131" s="23">
        <v>1.1835E-2</v>
      </c>
      <c r="O131" s="23">
        <v>4.6771109999999991</v>
      </c>
      <c r="P131" s="23">
        <v>4.1558019999999996</v>
      </c>
      <c r="Q131" s="23">
        <v>77.834472999999988</v>
      </c>
      <c r="R131" s="23">
        <v>85.068870000000018</v>
      </c>
      <c r="S131" s="23">
        <v>0.13456000000000001</v>
      </c>
    </row>
    <row r="132" spans="1:19">
      <c r="B132" s="37" t="s">
        <v>384</v>
      </c>
      <c r="C132" s="23">
        <v>16.168099999999999</v>
      </c>
      <c r="D132" s="23">
        <v>5.6433790000000021</v>
      </c>
      <c r="E132" s="23">
        <v>1.3725400000000001</v>
      </c>
      <c r="F132" s="23">
        <v>22.227189000000013</v>
      </c>
      <c r="G132" s="23">
        <v>28.498080000000005</v>
      </c>
      <c r="H132" s="23">
        <v>3.3672549999999997</v>
      </c>
      <c r="I132" s="23">
        <v>4.0769999999999999E-3</v>
      </c>
      <c r="J132" s="23">
        <v>6.1222139999999987</v>
      </c>
      <c r="K132" s="23">
        <v>1.201E-2</v>
      </c>
      <c r="L132" s="23">
        <v>0.23437700000000003</v>
      </c>
      <c r="M132" s="23">
        <v>0.344974</v>
      </c>
      <c r="N132" s="23">
        <v>4.7564000000000002E-2</v>
      </c>
      <c r="O132" s="23">
        <v>5.940228999999996</v>
      </c>
      <c r="P132" s="23">
        <v>5.7122989999999936</v>
      </c>
      <c r="Q132" s="23">
        <v>86.339069999999921</v>
      </c>
      <c r="R132" s="23">
        <v>92.144280000000094</v>
      </c>
      <c r="S132" s="23">
        <v>0.27270300000000003</v>
      </c>
    </row>
    <row r="133" spans="1:19">
      <c r="B133" s="37" t="s">
        <v>385</v>
      </c>
      <c r="C133" s="23">
        <v>18.663497999999983</v>
      </c>
      <c r="D133" s="23">
        <v>5.458831</v>
      </c>
      <c r="E133" s="23">
        <v>1.5677549999999998</v>
      </c>
      <c r="F133" s="23">
        <v>31.912414999999999</v>
      </c>
      <c r="G133" s="23">
        <v>31.127351999999977</v>
      </c>
      <c r="H133" s="23">
        <v>3.8162950000000011</v>
      </c>
      <c r="I133" s="23">
        <v>6.8949999999999992E-3</v>
      </c>
      <c r="J133" s="23">
        <v>5.2470119999999953</v>
      </c>
      <c r="K133" s="23">
        <v>9.6999999999999994E-4</v>
      </c>
      <c r="L133" s="23">
        <v>0.13775599999999999</v>
      </c>
      <c r="M133" s="23">
        <v>0.17160599999999998</v>
      </c>
      <c r="N133" s="23">
        <v>3.8101000000000003E-2</v>
      </c>
      <c r="O133" s="23">
        <v>5.4802629999999954</v>
      </c>
      <c r="P133" s="23">
        <v>5.8731960000000019</v>
      </c>
      <c r="Q133" s="23">
        <v>101.16730900000016</v>
      </c>
      <c r="R133" s="23">
        <v>95.250633999999977</v>
      </c>
      <c r="S133" s="23">
        <v>0.10095</v>
      </c>
    </row>
    <row r="134" spans="1:19">
      <c r="B134" s="37" t="s">
        <v>386</v>
      </c>
      <c r="C134" s="23">
        <v>18.81523199999998</v>
      </c>
      <c r="D134" s="23">
        <v>7.3171770000000063</v>
      </c>
      <c r="E134" s="23">
        <v>2.7082869999999999</v>
      </c>
      <c r="F134" s="23">
        <v>53.345562000000001</v>
      </c>
      <c r="G134" s="23">
        <v>34.391023000000004</v>
      </c>
      <c r="H134" s="23">
        <v>3.4336449999999998</v>
      </c>
      <c r="I134" s="23">
        <v>1.7448999999999999E-2</v>
      </c>
      <c r="J134" s="23">
        <v>5.4446350000000043</v>
      </c>
      <c r="K134" s="23">
        <v>3.245E-2</v>
      </c>
      <c r="L134" s="23">
        <v>0.31389700000000004</v>
      </c>
      <c r="M134" s="23">
        <v>0.17419299999999999</v>
      </c>
      <c r="N134" s="23">
        <v>2.2505999999999998E-2</v>
      </c>
      <c r="O134" s="23">
        <v>5.4400940000000002</v>
      </c>
      <c r="P134" s="23">
        <v>5.1046060000000022</v>
      </c>
      <c r="Q134" s="23">
        <v>84.521677999999866</v>
      </c>
      <c r="R134" s="23">
        <v>109.10119300000007</v>
      </c>
      <c r="S134" s="23">
        <v>0.22725000000000001</v>
      </c>
    </row>
    <row r="135" spans="1:19">
      <c r="B135" s="37" t="s">
        <v>387</v>
      </c>
      <c r="C135" s="23">
        <v>18.456860999999993</v>
      </c>
      <c r="D135" s="23">
        <v>6.8538139999999972</v>
      </c>
      <c r="E135" s="23">
        <v>2.1687290000000004</v>
      </c>
      <c r="F135" s="23">
        <v>35.074709999999996</v>
      </c>
      <c r="G135" s="23">
        <v>33.038503000000034</v>
      </c>
      <c r="H135" s="23">
        <v>5.4624940000000013</v>
      </c>
      <c r="I135" s="23">
        <v>1.3113E-2</v>
      </c>
      <c r="J135" s="23">
        <v>6.2880590000000014</v>
      </c>
      <c r="K135" s="23">
        <v>1.665E-3</v>
      </c>
      <c r="L135" s="23">
        <v>0.21611199999999997</v>
      </c>
      <c r="M135" s="23">
        <v>0.20205099999999998</v>
      </c>
      <c r="N135" s="23">
        <v>3.7817999999999997E-2</v>
      </c>
      <c r="O135" s="23">
        <v>5.1084280000000009</v>
      </c>
      <c r="P135" s="23">
        <v>4.8994300000000006</v>
      </c>
      <c r="Q135" s="23">
        <v>89.005703000000082</v>
      </c>
      <c r="R135" s="23">
        <v>114.31730899999981</v>
      </c>
      <c r="S135" s="23">
        <v>0.16793300000000003</v>
      </c>
    </row>
    <row r="136" spans="1:19">
      <c r="B136" s="37" t="s">
        <v>388</v>
      </c>
      <c r="C136" s="23">
        <v>22.135023</v>
      </c>
      <c r="D136" s="23">
        <v>6.8542960000000042</v>
      </c>
      <c r="E136" s="23">
        <v>2.0241570000000002</v>
      </c>
      <c r="F136" s="23">
        <v>41.687225000000012</v>
      </c>
      <c r="G136" s="23">
        <v>33.430711000000045</v>
      </c>
      <c r="H136" s="23">
        <v>2.4425950000000007</v>
      </c>
      <c r="I136" s="23">
        <v>9.6460000000000001E-3</v>
      </c>
      <c r="J136" s="23">
        <v>6.1866470000000024</v>
      </c>
      <c r="K136" s="23">
        <v>4.7749999999999997E-3</v>
      </c>
      <c r="L136" s="23">
        <v>0.16017000000000001</v>
      </c>
      <c r="M136" s="23">
        <v>0.12654399999999999</v>
      </c>
      <c r="N136" s="23">
        <v>0.104118</v>
      </c>
      <c r="O136" s="23">
        <v>5.7184359999999907</v>
      </c>
      <c r="P136" s="23">
        <v>4.9569019999999995</v>
      </c>
      <c r="Q136" s="23">
        <v>83.237549000000158</v>
      </c>
      <c r="R136" s="23">
        <v>116.99772700000008</v>
      </c>
      <c r="S136" s="23">
        <v>0.32752300000000001</v>
      </c>
    </row>
    <row r="137" spans="1:19">
      <c r="B137" s="37" t="s">
        <v>389</v>
      </c>
      <c r="C137" s="23">
        <v>13.243062999999999</v>
      </c>
      <c r="D137" s="23">
        <v>6.0231449999999986</v>
      </c>
      <c r="E137" s="23">
        <v>2.3524309999999988</v>
      </c>
      <c r="F137" s="23">
        <v>36.895085999999985</v>
      </c>
      <c r="G137" s="23">
        <v>28.188818000000012</v>
      </c>
      <c r="H137" s="23">
        <v>2.5382750000000005</v>
      </c>
      <c r="I137" s="23">
        <v>2.3400000000000001E-3</v>
      </c>
      <c r="J137" s="23">
        <v>6.4077790000000006</v>
      </c>
      <c r="K137" s="23">
        <v>1.5232000000000001E-2</v>
      </c>
      <c r="L137" s="23">
        <v>2.8146000000000015E-2</v>
      </c>
      <c r="M137" s="23">
        <v>5.8761000000000001E-2</v>
      </c>
      <c r="N137" s="23">
        <v>0.118851</v>
      </c>
      <c r="O137" s="23">
        <v>3.9537389999999983</v>
      </c>
      <c r="P137" s="23">
        <v>4.5104309999999987</v>
      </c>
      <c r="Q137" s="23">
        <v>79.650911999999977</v>
      </c>
      <c r="R137" s="23">
        <v>99.67773899999986</v>
      </c>
      <c r="S137" s="23">
        <v>0.25257200000000007</v>
      </c>
    </row>
    <row r="138" spans="1:19">
      <c r="B138" s="37" t="s">
        <v>390</v>
      </c>
      <c r="C138" s="23">
        <v>13.573619000000003</v>
      </c>
      <c r="D138" s="23">
        <v>6.3722679999999965</v>
      </c>
      <c r="E138" s="23">
        <v>1.6707259999999993</v>
      </c>
      <c r="F138" s="23">
        <v>18.159668000000003</v>
      </c>
      <c r="G138" s="23">
        <v>29.561915000000003</v>
      </c>
      <c r="H138" s="23">
        <v>3.0834889999999993</v>
      </c>
      <c r="I138" s="23">
        <v>9.9629999999999996E-3</v>
      </c>
      <c r="J138" s="23">
        <v>5.2817870000000022</v>
      </c>
      <c r="K138" s="23">
        <v>6.2399999999999999E-4</v>
      </c>
      <c r="L138" s="23">
        <v>0.139628</v>
      </c>
      <c r="M138" s="23">
        <v>0.10602</v>
      </c>
      <c r="N138" s="23">
        <v>4.3716999999999999E-2</v>
      </c>
      <c r="O138" s="23">
        <v>4.5118999999999989</v>
      </c>
      <c r="P138" s="23">
        <v>4.0803279999999962</v>
      </c>
      <c r="Q138" s="23">
        <v>74.211047000000093</v>
      </c>
      <c r="R138" s="23">
        <v>104.35201400000004</v>
      </c>
      <c r="S138" s="23">
        <v>0.191862</v>
      </c>
    </row>
    <row r="139" spans="1:19">
      <c r="B139" s="37" t="s">
        <v>391</v>
      </c>
      <c r="C139" s="23">
        <v>18.72091099999999</v>
      </c>
      <c r="D139" s="23">
        <v>8.4903020000000105</v>
      </c>
      <c r="E139" s="23">
        <v>1.5549260000000009</v>
      </c>
      <c r="F139" s="23">
        <v>37.279250000000026</v>
      </c>
      <c r="G139" s="23">
        <v>33.460124</v>
      </c>
      <c r="H139" s="23">
        <v>3.628216999999998</v>
      </c>
      <c r="I139" s="23">
        <v>1.8886E-2</v>
      </c>
      <c r="J139" s="23">
        <v>7.6594649999999946</v>
      </c>
      <c r="K139" s="23">
        <v>1.0790000000000001E-3</v>
      </c>
      <c r="L139" s="23">
        <v>0.169624</v>
      </c>
      <c r="M139" s="23">
        <v>0.13420599999999999</v>
      </c>
      <c r="N139" s="23">
        <v>3.2487999999999996E-2</v>
      </c>
      <c r="O139" s="23">
        <v>6.157673</v>
      </c>
      <c r="P139" s="23">
        <v>5.1009079999999969</v>
      </c>
      <c r="Q139" s="23">
        <v>93.515477000000104</v>
      </c>
      <c r="R139" s="23">
        <v>110.82262099999998</v>
      </c>
      <c r="S139" s="23">
        <v>0.21199499999999999</v>
      </c>
    </row>
    <row r="140" spans="1:19">
      <c r="B140" s="37" t="s">
        <v>392</v>
      </c>
      <c r="C140" s="23">
        <v>16.184295000000006</v>
      </c>
      <c r="D140" s="23">
        <v>6.6823580000000042</v>
      </c>
      <c r="E140" s="23">
        <v>1.644909999999999</v>
      </c>
      <c r="F140" s="23">
        <v>23.245740999999999</v>
      </c>
      <c r="G140" s="23">
        <v>33.408366000000036</v>
      </c>
      <c r="H140" s="23">
        <v>2.2885950000000004</v>
      </c>
      <c r="I140" s="23">
        <v>1.4346000000000001E-2</v>
      </c>
      <c r="J140" s="23">
        <v>6.305117000000001</v>
      </c>
      <c r="K140" s="23">
        <v>4.2369999999999994E-3</v>
      </c>
      <c r="L140" s="23">
        <v>0.15965699999999997</v>
      </c>
      <c r="M140" s="23">
        <v>0.107153</v>
      </c>
      <c r="N140" s="23">
        <v>6.1886999999999998E-2</v>
      </c>
      <c r="O140" s="23">
        <v>5.8877390000000007</v>
      </c>
      <c r="P140" s="23">
        <v>4.2073370000000008</v>
      </c>
      <c r="Q140" s="23">
        <v>82.160394000000153</v>
      </c>
      <c r="R140" s="23">
        <v>110.43039300000007</v>
      </c>
      <c r="S140" s="23">
        <v>0.40350400000000008</v>
      </c>
    </row>
    <row r="141" spans="1:19">
      <c r="B141" s="37" t="s">
        <v>393</v>
      </c>
      <c r="C141" s="23">
        <v>14.271561000000013</v>
      </c>
      <c r="D141" s="23">
        <v>6.7771349999999995</v>
      </c>
      <c r="E141" s="23">
        <v>5.5485430000000004</v>
      </c>
      <c r="F141" s="23">
        <v>38.728874999999995</v>
      </c>
      <c r="G141" s="23">
        <v>30.795652999999984</v>
      </c>
      <c r="H141" s="23">
        <v>1.3283149999999999</v>
      </c>
      <c r="I141" s="23">
        <v>8.6499999999999997E-3</v>
      </c>
      <c r="J141" s="23">
        <v>5.8082329999999969</v>
      </c>
      <c r="K141" s="23">
        <v>2.1580000000000002E-3</v>
      </c>
      <c r="L141" s="23">
        <v>7.8439999999999996E-2</v>
      </c>
      <c r="M141" s="23">
        <v>0.64064599999999994</v>
      </c>
      <c r="N141" s="23">
        <v>5.8631000000000003E-2</v>
      </c>
      <c r="O141" s="23">
        <v>5.0466650000000008</v>
      </c>
      <c r="P141" s="23">
        <v>4.6185280000000031</v>
      </c>
      <c r="Q141" s="23">
        <v>92.259556000000231</v>
      </c>
      <c r="R141" s="23">
        <v>101.64142900000004</v>
      </c>
      <c r="S141" s="23">
        <v>0.33854599999999996</v>
      </c>
    </row>
    <row r="142" spans="1:19"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38"/>
      <c r="Q142" s="38"/>
      <c r="R142" s="38"/>
      <c r="S142" s="38"/>
    </row>
    <row r="143" spans="1:19">
      <c r="A143" s="19">
        <v>2019</v>
      </c>
      <c r="B143" s="37" t="s">
        <v>382</v>
      </c>
      <c r="C143" s="23">
        <v>15.355884999999999</v>
      </c>
      <c r="D143" s="23">
        <v>5.491603999999997</v>
      </c>
      <c r="E143" s="23">
        <v>1.2304660000000001</v>
      </c>
      <c r="F143" s="23">
        <v>40.747173999999994</v>
      </c>
      <c r="G143" s="23">
        <v>30.765120000000017</v>
      </c>
      <c r="H143" s="23">
        <v>2.6344200000000009</v>
      </c>
      <c r="I143" s="23">
        <v>1.5998999999999999E-2</v>
      </c>
      <c r="J143" s="23">
        <v>6.0935849999999983</v>
      </c>
      <c r="K143" s="23">
        <v>1.291E-3</v>
      </c>
      <c r="L143" s="23">
        <v>5.3837000000000003E-2</v>
      </c>
      <c r="M143" s="23">
        <v>0.15173999999999999</v>
      </c>
      <c r="N143" s="23">
        <v>2.9415E-2</v>
      </c>
      <c r="O143" s="23">
        <v>3.3435359999999998</v>
      </c>
      <c r="P143" s="23">
        <v>3.0876919999999992</v>
      </c>
      <c r="Q143" s="23">
        <v>64.771674999999846</v>
      </c>
      <c r="R143" s="23">
        <v>87.195369999999954</v>
      </c>
      <c r="S143" s="23">
        <v>0.10941499999999998</v>
      </c>
    </row>
    <row r="144" spans="1:19">
      <c r="B144" s="37" t="s">
        <v>383</v>
      </c>
      <c r="C144" s="23">
        <v>15.222909000000005</v>
      </c>
      <c r="D144" s="23">
        <v>6.8941400000000002</v>
      </c>
      <c r="E144" s="23">
        <v>1.2568780000000002</v>
      </c>
      <c r="F144" s="23">
        <v>35.362457999999982</v>
      </c>
      <c r="G144" s="23">
        <v>32.130235999999982</v>
      </c>
      <c r="H144" s="23">
        <v>3.5747670000000009</v>
      </c>
      <c r="I144" s="23">
        <v>0.112571</v>
      </c>
      <c r="J144" s="23">
        <v>6.192600999999998</v>
      </c>
      <c r="K144" s="23">
        <v>2.3827000000000001E-2</v>
      </c>
      <c r="L144" s="23">
        <v>4.9655999999999999E-2</v>
      </c>
      <c r="M144" s="23">
        <v>0.24260199999999998</v>
      </c>
      <c r="N144" s="23">
        <v>2.4615000000000001E-2</v>
      </c>
      <c r="O144" s="23">
        <v>4.2563139999999988</v>
      </c>
      <c r="P144" s="23">
        <v>4.2457540000000034</v>
      </c>
      <c r="Q144" s="23">
        <v>73.219699999999975</v>
      </c>
      <c r="R144" s="23">
        <v>87.87877900000008</v>
      </c>
      <c r="S144" s="23">
        <v>0.35206199999999999</v>
      </c>
    </row>
    <row r="145" spans="1:20">
      <c r="B145" s="37" t="s">
        <v>384</v>
      </c>
      <c r="C145" s="23">
        <v>16.627958000000003</v>
      </c>
      <c r="D145" s="23">
        <v>5.6180530000000006</v>
      </c>
      <c r="E145" s="23">
        <v>1.2129829999999995</v>
      </c>
      <c r="F145" s="23">
        <v>27.341138000000001</v>
      </c>
      <c r="G145" s="23">
        <v>29.807854999999993</v>
      </c>
      <c r="H145" s="23">
        <v>2.2727699999999995</v>
      </c>
      <c r="I145" s="23">
        <v>3.0776000000000001E-2</v>
      </c>
      <c r="J145" s="23">
        <v>6.2914909999999979</v>
      </c>
      <c r="K145" s="23">
        <v>7.1569999999999993E-3</v>
      </c>
      <c r="L145" s="23">
        <v>0.11917799999999999</v>
      </c>
      <c r="M145" s="23">
        <v>0.17642200000000002</v>
      </c>
      <c r="N145" s="23">
        <v>2.9087000000000002E-2</v>
      </c>
      <c r="O145" s="23">
        <v>5.7156859999999989</v>
      </c>
      <c r="P145" s="23">
        <v>4.492572</v>
      </c>
      <c r="Q145" s="23">
        <v>69.295115000000109</v>
      </c>
      <c r="R145" s="23">
        <v>91.366320000000115</v>
      </c>
      <c r="S145" s="23">
        <v>0.15162200000000001</v>
      </c>
    </row>
    <row r="146" spans="1:20">
      <c r="B146" s="37" t="s">
        <v>385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</row>
    <row r="147" spans="1:20">
      <c r="B147" s="37" t="s">
        <v>386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</row>
    <row r="148" spans="1:20">
      <c r="B148" s="37" t="s">
        <v>387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</row>
    <row r="149" spans="1:20">
      <c r="B149" s="37" t="s">
        <v>388</v>
      </c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</row>
    <row r="150" spans="1:20">
      <c r="B150" s="37" t="s">
        <v>389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</row>
    <row r="151" spans="1:20">
      <c r="B151" s="37" t="s">
        <v>390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</row>
    <row r="152" spans="1:20">
      <c r="B152" s="37" t="s">
        <v>391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</row>
    <row r="153" spans="1:20">
      <c r="B153" s="37" t="s">
        <v>392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</row>
    <row r="154" spans="1:20">
      <c r="B154" s="37" t="s">
        <v>393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</row>
    <row r="155" spans="1:20"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38"/>
      <c r="Q155" s="38"/>
      <c r="R155" s="38"/>
      <c r="S155" s="38"/>
    </row>
    <row r="156" spans="1:20"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</row>
    <row r="157" spans="1:20"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</row>
    <row r="158" spans="1:20" ht="18" customHeight="1" thickBot="1">
      <c r="A158" s="205" t="s">
        <v>399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72"/>
      <c r="Q158" s="72"/>
      <c r="R158" s="72"/>
      <c r="S158" s="72"/>
    </row>
    <row r="159" spans="1:20" s="22" customFormat="1" ht="23.25" customHeight="1" thickBot="1">
      <c r="A159" s="117" t="s">
        <v>163</v>
      </c>
      <c r="B159" s="117" t="s">
        <v>164</v>
      </c>
      <c r="C159" s="119" t="s">
        <v>298</v>
      </c>
      <c r="D159" s="119" t="s">
        <v>299</v>
      </c>
      <c r="E159" s="119" t="s">
        <v>300</v>
      </c>
      <c r="F159" s="119" t="s">
        <v>301</v>
      </c>
      <c r="G159" s="119" t="s">
        <v>302</v>
      </c>
      <c r="H159" s="119" t="s">
        <v>303</v>
      </c>
      <c r="I159" s="119" t="s">
        <v>304</v>
      </c>
      <c r="J159" s="119" t="s">
        <v>305</v>
      </c>
      <c r="K159" s="119" t="s">
        <v>306</v>
      </c>
      <c r="L159" s="119" t="s">
        <v>307</v>
      </c>
      <c r="M159" s="119" t="s">
        <v>308</v>
      </c>
      <c r="N159" s="128">
        <v>98</v>
      </c>
      <c r="O159" s="128" t="s">
        <v>309</v>
      </c>
      <c r="P159" s="40"/>
      <c r="Q159" s="40"/>
      <c r="R159" s="40"/>
      <c r="S159" s="40"/>
      <c r="T159" s="40"/>
    </row>
    <row r="160" spans="1:20" ht="11.25" customHeight="1" thickBot="1">
      <c r="A160" s="118"/>
      <c r="B160" s="118"/>
      <c r="C160" s="206" t="s">
        <v>310</v>
      </c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41"/>
      <c r="Q160" s="41"/>
      <c r="R160" s="41"/>
      <c r="S160" s="41"/>
    </row>
    <row r="161" spans="1:15">
      <c r="A161" s="19">
        <v>2018</v>
      </c>
      <c r="B161" s="37" t="s">
        <v>382</v>
      </c>
      <c r="C161" s="23">
        <v>56.198801000000067</v>
      </c>
      <c r="D161" s="23">
        <v>46.065280000000001</v>
      </c>
      <c r="E161" s="23">
        <v>2.075847</v>
      </c>
      <c r="F161" s="23">
        <v>13.038212000000009</v>
      </c>
      <c r="G161" s="23">
        <v>9.5547029999999999</v>
      </c>
      <c r="H161" s="23">
        <v>3.1188E-2</v>
      </c>
      <c r="I161" s="23">
        <v>0.50860300000000003</v>
      </c>
      <c r="J161" s="23">
        <v>28.409627999999977</v>
      </c>
      <c r="K161" s="23">
        <v>0.96190900000000001</v>
      </c>
      <c r="L161" s="23">
        <v>1.8178810000000005</v>
      </c>
      <c r="M161" s="23">
        <v>0.23227599999999998</v>
      </c>
      <c r="N161" s="23">
        <v>0</v>
      </c>
      <c r="O161" s="23">
        <v>1.9486510000000001</v>
      </c>
    </row>
    <row r="162" spans="1:15">
      <c r="B162" s="37" t="s">
        <v>383</v>
      </c>
      <c r="C162" s="23">
        <v>36.674466000000031</v>
      </c>
      <c r="D162" s="23">
        <v>31.522331000000005</v>
      </c>
      <c r="E162" s="23">
        <v>0.9092920000000001</v>
      </c>
      <c r="F162" s="23">
        <v>13.258236</v>
      </c>
      <c r="G162" s="23">
        <v>10.291303999999998</v>
      </c>
      <c r="H162" s="23">
        <v>3.5264999999999998E-2</v>
      </c>
      <c r="I162" s="23">
        <v>2.7371989999999995</v>
      </c>
      <c r="J162" s="23">
        <v>24.016795999999974</v>
      </c>
      <c r="K162" s="23">
        <v>1.1256699999999999</v>
      </c>
      <c r="L162" s="23">
        <v>1.2416159999999994</v>
      </c>
      <c r="M162" s="23">
        <v>0.39728299999999994</v>
      </c>
      <c r="N162" s="23">
        <v>0</v>
      </c>
      <c r="O162" s="23">
        <v>1.9414310000000004</v>
      </c>
    </row>
    <row r="163" spans="1:15">
      <c r="B163" s="37" t="s">
        <v>384</v>
      </c>
      <c r="C163" s="23">
        <v>54.583720000000056</v>
      </c>
      <c r="D163" s="23">
        <v>12.027570999999998</v>
      </c>
      <c r="E163" s="23">
        <v>0.85153599999999985</v>
      </c>
      <c r="F163" s="23">
        <v>13.29189</v>
      </c>
      <c r="G163" s="23">
        <v>12.235201999999999</v>
      </c>
      <c r="H163" s="23">
        <v>2.3492999999999997E-2</v>
      </c>
      <c r="I163" s="23">
        <v>3.1976710000000002</v>
      </c>
      <c r="J163" s="23">
        <v>28.429193999999995</v>
      </c>
      <c r="K163" s="23">
        <v>1.8344069999999999</v>
      </c>
      <c r="L163" s="23">
        <v>1.8549069999999988</v>
      </c>
      <c r="M163" s="23">
        <v>0.17458799999999997</v>
      </c>
      <c r="N163" s="23">
        <v>0</v>
      </c>
      <c r="O163" s="23">
        <v>1.6619080000000004</v>
      </c>
    </row>
    <row r="164" spans="1:15">
      <c r="B164" s="37" t="s">
        <v>385</v>
      </c>
      <c r="C164" s="23">
        <v>46.361800999999936</v>
      </c>
      <c r="D164" s="23">
        <v>15.322780999999997</v>
      </c>
      <c r="E164" s="23">
        <v>0.56658500000000001</v>
      </c>
      <c r="F164" s="23">
        <v>12.567905000000003</v>
      </c>
      <c r="G164" s="23">
        <v>9.4682899999999997</v>
      </c>
      <c r="H164" s="23">
        <v>3.9349999999999996E-2</v>
      </c>
      <c r="I164" s="23">
        <v>0.52942100000000003</v>
      </c>
      <c r="J164" s="23">
        <v>29.073731000000024</v>
      </c>
      <c r="K164" s="23">
        <v>1.2584999999999995</v>
      </c>
      <c r="L164" s="23">
        <v>1.4111199999999986</v>
      </c>
      <c r="M164" s="23">
        <v>0.78668599999999977</v>
      </c>
      <c r="N164" s="23">
        <v>0</v>
      </c>
      <c r="O164" s="23">
        <v>2.4605629999999992</v>
      </c>
    </row>
    <row r="165" spans="1:15">
      <c r="B165" s="37" t="s">
        <v>386</v>
      </c>
      <c r="C165" s="23">
        <v>62.296734000000036</v>
      </c>
      <c r="D165" s="23">
        <v>9.6236259999999998</v>
      </c>
      <c r="E165" s="23">
        <v>0.96328699999999989</v>
      </c>
      <c r="F165" s="23">
        <v>13.299056000000009</v>
      </c>
      <c r="G165" s="23">
        <v>11.619509000000003</v>
      </c>
      <c r="H165" s="23">
        <v>2.2711000000000002E-2</v>
      </c>
      <c r="I165" s="23">
        <v>3.6376490000000006</v>
      </c>
      <c r="J165" s="23">
        <v>37.180902000000025</v>
      </c>
      <c r="K165" s="23">
        <v>1.1597879999999998</v>
      </c>
      <c r="L165" s="23">
        <v>2.0725679999999986</v>
      </c>
      <c r="M165" s="23">
        <v>0.96213399999999993</v>
      </c>
      <c r="N165" s="23">
        <v>0</v>
      </c>
      <c r="O165" s="23">
        <v>2.9687770000000002</v>
      </c>
    </row>
    <row r="166" spans="1:15">
      <c r="B166" s="37" t="s">
        <v>387</v>
      </c>
      <c r="C166" s="23">
        <v>54.275018000000088</v>
      </c>
      <c r="D166" s="23">
        <v>15.367528999999996</v>
      </c>
      <c r="E166" s="23">
        <v>1.0867089999999999</v>
      </c>
      <c r="F166" s="23">
        <v>14.092391999999995</v>
      </c>
      <c r="G166" s="23">
        <v>11.467835999999997</v>
      </c>
      <c r="H166" s="23">
        <v>3.378600000000001E-2</v>
      </c>
      <c r="I166" s="23">
        <v>1.6044659999999999</v>
      </c>
      <c r="J166" s="23">
        <v>30.95382399999998</v>
      </c>
      <c r="K166" s="23">
        <v>1.0126819999999999</v>
      </c>
      <c r="L166" s="23">
        <v>1.9561949999999986</v>
      </c>
      <c r="M166" s="23">
        <v>0.42375000000000002</v>
      </c>
      <c r="N166" s="23">
        <v>0</v>
      </c>
      <c r="O166" s="23">
        <v>1.6819239999999995</v>
      </c>
    </row>
    <row r="167" spans="1:15">
      <c r="B167" s="37" t="s">
        <v>388</v>
      </c>
      <c r="C167" s="23">
        <v>62.374110999999957</v>
      </c>
      <c r="D167" s="23">
        <v>13.638642000000003</v>
      </c>
      <c r="E167" s="23">
        <v>4.7188499999999998</v>
      </c>
      <c r="F167" s="23">
        <v>18.305238999999986</v>
      </c>
      <c r="G167" s="23">
        <v>11.348725999999999</v>
      </c>
      <c r="H167" s="23">
        <v>9.4529000000000002E-2</v>
      </c>
      <c r="I167" s="23">
        <v>3.7177730000000002</v>
      </c>
      <c r="J167" s="23">
        <v>30.778667000000024</v>
      </c>
      <c r="K167" s="23">
        <v>1.6260820000000007</v>
      </c>
      <c r="L167" s="23">
        <v>2.5480039999999984</v>
      </c>
      <c r="M167" s="23">
        <v>0.27590399999999993</v>
      </c>
      <c r="N167" s="23">
        <v>0</v>
      </c>
      <c r="O167" s="23">
        <v>2.5652099999999991</v>
      </c>
    </row>
    <row r="168" spans="1:15">
      <c r="B168" s="37" t="s">
        <v>389</v>
      </c>
      <c r="C168" s="23">
        <v>50.252719999999982</v>
      </c>
      <c r="D168" s="23">
        <v>28.890543000000005</v>
      </c>
      <c r="E168" s="23">
        <v>1.1699490000000003</v>
      </c>
      <c r="F168" s="23">
        <v>15.781932999999986</v>
      </c>
      <c r="G168" s="23">
        <v>7.4190319999999987</v>
      </c>
      <c r="H168" s="23">
        <v>7.0881E-2</v>
      </c>
      <c r="I168" s="23">
        <v>2.7885029999999995</v>
      </c>
      <c r="J168" s="23">
        <v>26.362117000000023</v>
      </c>
      <c r="K168" s="23">
        <v>1.628908</v>
      </c>
      <c r="L168" s="23">
        <v>2.592471000000002</v>
      </c>
      <c r="M168" s="23">
        <v>0.26636900000000008</v>
      </c>
      <c r="N168" s="23">
        <v>0</v>
      </c>
      <c r="O168" s="23">
        <v>1.8254179999999998</v>
      </c>
    </row>
    <row r="169" spans="1:15">
      <c r="B169" s="37" t="s">
        <v>390</v>
      </c>
      <c r="C169" s="23">
        <v>58.749639999999957</v>
      </c>
      <c r="D169" s="23">
        <v>10.299008999999998</v>
      </c>
      <c r="E169" s="23">
        <v>0.53875600000000001</v>
      </c>
      <c r="F169" s="23">
        <v>15.027722000000004</v>
      </c>
      <c r="G169" s="23">
        <v>9.924790999999999</v>
      </c>
      <c r="H169" s="23">
        <v>4.6579999999999996E-2</v>
      </c>
      <c r="I169" s="23">
        <v>2.0664279999999997</v>
      </c>
      <c r="J169" s="23">
        <v>23.472085000000025</v>
      </c>
      <c r="K169" s="23">
        <v>1.337043999999999</v>
      </c>
      <c r="L169" s="23">
        <v>2.0238049999999999</v>
      </c>
      <c r="M169" s="23">
        <v>0.170014</v>
      </c>
      <c r="N169" s="23">
        <v>0</v>
      </c>
      <c r="O169" s="23">
        <v>1.339542</v>
      </c>
    </row>
    <row r="170" spans="1:15">
      <c r="B170" s="37" t="s">
        <v>391</v>
      </c>
      <c r="C170" s="23">
        <v>42.559851000000016</v>
      </c>
      <c r="D170" s="23">
        <v>17.435976999999998</v>
      </c>
      <c r="E170" s="23">
        <v>1.3207100000000003</v>
      </c>
      <c r="F170" s="23">
        <v>21.214167999999997</v>
      </c>
      <c r="G170" s="23">
        <v>11.033780000000004</v>
      </c>
      <c r="H170" s="23">
        <v>7.9995999999999998E-2</v>
      </c>
      <c r="I170" s="23">
        <v>1.3566840000000002</v>
      </c>
      <c r="J170" s="23">
        <v>29.341780000000018</v>
      </c>
      <c r="K170" s="23">
        <v>2.6873139999999989</v>
      </c>
      <c r="L170" s="23">
        <v>2.7183129999999993</v>
      </c>
      <c r="M170" s="23">
        <v>0.46011200000000002</v>
      </c>
      <c r="N170" s="23">
        <v>0</v>
      </c>
      <c r="O170" s="23">
        <v>1.6064500000000002</v>
      </c>
    </row>
    <row r="171" spans="1:15">
      <c r="B171" s="37" t="s">
        <v>392</v>
      </c>
      <c r="C171" s="23">
        <v>37.988051000000006</v>
      </c>
      <c r="D171" s="23">
        <v>23.195511999999997</v>
      </c>
      <c r="E171" s="23">
        <v>1.213576</v>
      </c>
      <c r="F171" s="23">
        <v>18.588459999999987</v>
      </c>
      <c r="G171" s="23">
        <v>12.426158999999997</v>
      </c>
      <c r="H171" s="23">
        <v>0.10231099999999999</v>
      </c>
      <c r="I171" s="23">
        <v>2.9907089999999998</v>
      </c>
      <c r="J171" s="23">
        <v>31.642410999999953</v>
      </c>
      <c r="K171" s="23">
        <v>1.975786</v>
      </c>
      <c r="L171" s="23">
        <v>2.7026789999999998</v>
      </c>
      <c r="M171" s="23">
        <v>0.21026900000000001</v>
      </c>
      <c r="N171" s="23">
        <v>0</v>
      </c>
      <c r="O171" s="23">
        <v>2.5810259999999996</v>
      </c>
    </row>
    <row r="172" spans="1:15">
      <c r="B172" s="37" t="s">
        <v>393</v>
      </c>
      <c r="C172" s="23">
        <v>30.756329000000015</v>
      </c>
      <c r="D172" s="23">
        <v>19.577461000000007</v>
      </c>
      <c r="E172" s="23">
        <v>1.20451</v>
      </c>
      <c r="F172" s="23">
        <v>14.587020999999998</v>
      </c>
      <c r="G172" s="23">
        <v>11.082049</v>
      </c>
      <c r="H172" s="23">
        <v>5.8051999999999999E-2</v>
      </c>
      <c r="I172" s="23">
        <v>4.0364770000000005</v>
      </c>
      <c r="J172" s="23">
        <v>28.246696999999994</v>
      </c>
      <c r="K172" s="23">
        <v>0.85080299999999953</v>
      </c>
      <c r="L172" s="23">
        <v>1.936652999999998</v>
      </c>
      <c r="M172" s="23">
        <v>0.378442</v>
      </c>
      <c r="N172" s="23">
        <v>0</v>
      </c>
      <c r="O172" s="23">
        <v>1.5107590000000002</v>
      </c>
    </row>
    <row r="173" spans="1:15"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</row>
    <row r="174" spans="1:15">
      <c r="A174" s="19">
        <v>2019</v>
      </c>
      <c r="B174" s="37" t="s">
        <v>382</v>
      </c>
      <c r="C174" s="23">
        <v>52.310108999999976</v>
      </c>
      <c r="D174" s="23">
        <v>10.396319</v>
      </c>
      <c r="E174" s="23">
        <v>2.2437619999999994</v>
      </c>
      <c r="F174" s="23">
        <v>15.272482999999985</v>
      </c>
      <c r="G174" s="23">
        <v>8.566927999999999</v>
      </c>
      <c r="H174" s="23">
        <v>2.9781000000000002E-2</v>
      </c>
      <c r="I174" s="23">
        <v>2.1877880000000003</v>
      </c>
      <c r="J174" s="23">
        <v>22.808669999999996</v>
      </c>
      <c r="K174" s="23">
        <v>0.60983299999999996</v>
      </c>
      <c r="L174" s="23">
        <v>1.9636749999999987</v>
      </c>
      <c r="M174" s="23">
        <v>0.19416599999999995</v>
      </c>
      <c r="N174" s="23">
        <v>0</v>
      </c>
      <c r="O174" s="23">
        <v>1.4013229999999999</v>
      </c>
    </row>
    <row r="175" spans="1:15">
      <c r="B175" s="37" t="s">
        <v>383</v>
      </c>
      <c r="C175" s="23">
        <v>41.629278000000006</v>
      </c>
      <c r="D175" s="23">
        <v>10.775988000000002</v>
      </c>
      <c r="E175" s="23">
        <v>1.4035819999999999</v>
      </c>
      <c r="F175" s="23">
        <v>17.777313000000003</v>
      </c>
      <c r="G175" s="23">
        <v>9.233208000000003</v>
      </c>
      <c r="H175" s="23">
        <v>6.0594000000000002E-2</v>
      </c>
      <c r="I175" s="23">
        <v>0.54394600000000004</v>
      </c>
      <c r="J175" s="23">
        <v>27.89801899999998</v>
      </c>
      <c r="K175" s="23">
        <v>0.97991700000000004</v>
      </c>
      <c r="L175" s="23">
        <v>1.8754829999999993</v>
      </c>
      <c r="M175" s="23">
        <v>0.49247399999999991</v>
      </c>
      <c r="N175" s="23">
        <v>0</v>
      </c>
      <c r="O175" s="23">
        <v>1.2771970000000001</v>
      </c>
    </row>
    <row r="176" spans="1:15">
      <c r="B176" s="37" t="s">
        <v>384</v>
      </c>
      <c r="C176" s="23">
        <v>41.868035000000006</v>
      </c>
      <c r="D176" s="23">
        <v>14.106584999999999</v>
      </c>
      <c r="E176" s="23">
        <v>3.1872410000000002</v>
      </c>
      <c r="F176" s="23">
        <v>21.261642999999989</v>
      </c>
      <c r="G176" s="23">
        <v>9.3723939999999999</v>
      </c>
      <c r="H176" s="23">
        <v>0.14228700000000002</v>
      </c>
      <c r="I176" s="23">
        <v>5.0707320000000005</v>
      </c>
      <c r="J176" s="23">
        <v>27.595687999999992</v>
      </c>
      <c r="K176" s="23">
        <v>1.1018750000000002</v>
      </c>
      <c r="L176" s="23">
        <v>1.5359209999999992</v>
      </c>
      <c r="M176" s="23">
        <v>0.43617500000000003</v>
      </c>
      <c r="N176" s="23">
        <v>0</v>
      </c>
      <c r="O176" s="23">
        <v>1.866784</v>
      </c>
    </row>
    <row r="177" spans="2:19">
      <c r="B177" s="37" t="s">
        <v>385</v>
      </c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</row>
    <row r="178" spans="2:19">
      <c r="B178" s="37" t="s">
        <v>386</v>
      </c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</row>
    <row r="179" spans="2:19">
      <c r="B179" s="37" t="s">
        <v>387</v>
      </c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38"/>
      <c r="Q179" s="38"/>
      <c r="R179" s="38"/>
      <c r="S179" s="38"/>
    </row>
    <row r="180" spans="2:19">
      <c r="B180" s="37" t="s">
        <v>388</v>
      </c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38"/>
      <c r="Q180" s="38"/>
      <c r="R180" s="38"/>
      <c r="S180" s="38"/>
    </row>
    <row r="181" spans="2:19">
      <c r="B181" s="37" t="s">
        <v>389</v>
      </c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38"/>
      <c r="Q181" s="38"/>
      <c r="R181" s="38"/>
      <c r="S181" s="38"/>
    </row>
    <row r="182" spans="2:19">
      <c r="B182" s="37" t="s">
        <v>390</v>
      </c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38"/>
      <c r="Q182" s="38"/>
      <c r="R182" s="38"/>
      <c r="S182" s="38"/>
    </row>
    <row r="183" spans="2:19">
      <c r="B183" s="37" t="s">
        <v>391</v>
      </c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38"/>
      <c r="Q183" s="38"/>
      <c r="R183" s="38"/>
      <c r="S183" s="38"/>
    </row>
    <row r="184" spans="2:19">
      <c r="B184" s="37" t="s">
        <v>392</v>
      </c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38"/>
      <c r="Q184" s="38"/>
      <c r="R184" s="38"/>
      <c r="S184" s="38"/>
    </row>
    <row r="185" spans="2:19">
      <c r="B185" s="37" t="s">
        <v>393</v>
      </c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38"/>
      <c r="Q185" s="38"/>
      <c r="R185" s="38"/>
      <c r="S185" s="38"/>
    </row>
    <row r="186" spans="2:19"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</row>
    <row r="187" spans="2:19"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</row>
    <row r="188" spans="2:19"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</row>
  </sheetData>
  <mergeCells count="14">
    <mergeCell ref="A2:S2"/>
    <mergeCell ref="A3:S3"/>
    <mergeCell ref="C5:S5"/>
    <mergeCell ref="Q32:R32"/>
    <mergeCell ref="C160:O160"/>
    <mergeCell ref="A34:S34"/>
    <mergeCell ref="C36:S36"/>
    <mergeCell ref="A65:S65"/>
    <mergeCell ref="C67:S67"/>
    <mergeCell ref="A96:S96"/>
    <mergeCell ref="C98:S98"/>
    <mergeCell ref="A127:S127"/>
    <mergeCell ref="C129:S129"/>
    <mergeCell ref="A158:O158"/>
  </mergeCells>
  <phoneticPr fontId="1" type="noConversion"/>
  <hyperlinks>
    <hyperlink ref="Q32:R32" location="Indice!A1" display="Voltar ao Indice"/>
  </hyperlinks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I195"/>
  <sheetViews>
    <sheetView showGridLines="0" topLeftCell="A2" workbookViewId="0">
      <selection activeCell="A2" sqref="A2:F2"/>
    </sheetView>
  </sheetViews>
  <sheetFormatPr defaultRowHeight="12.75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/>
    <row r="2" spans="1:9" ht="18" customHeight="1" thickBot="1">
      <c r="A2" s="234" t="s">
        <v>2</v>
      </c>
      <c r="B2" s="235"/>
      <c r="C2" s="235"/>
      <c r="D2" s="235"/>
      <c r="E2" s="235"/>
      <c r="F2" s="236"/>
    </row>
    <row r="3" spans="1:9" ht="18" customHeight="1" thickBot="1">
      <c r="A3" s="234" t="s">
        <v>3</v>
      </c>
      <c r="B3" s="236"/>
      <c r="C3" s="234" t="s">
        <v>3</v>
      </c>
      <c r="D3" s="236"/>
      <c r="E3" s="234" t="s">
        <v>3</v>
      </c>
      <c r="F3" s="236"/>
      <c r="H3" s="233" t="s">
        <v>193</v>
      </c>
      <c r="I3" s="233"/>
    </row>
    <row r="4" spans="1:9" ht="18" customHeight="1" thickBot="1">
      <c r="A4" s="129" t="s">
        <v>4</v>
      </c>
      <c r="B4" s="129" t="s">
        <v>5</v>
      </c>
      <c r="C4" s="129" t="s">
        <v>4</v>
      </c>
      <c r="D4" s="129" t="s">
        <v>5</v>
      </c>
      <c r="E4" s="129" t="s">
        <v>4</v>
      </c>
      <c r="F4" s="129" t="s">
        <v>5</v>
      </c>
    </row>
    <row r="5" spans="1:9" ht="9.75" customHeight="1">
      <c r="A5" s="3" t="s">
        <v>6</v>
      </c>
      <c r="B5" s="4" t="s">
        <v>7</v>
      </c>
      <c r="C5" s="5">
        <v>35</v>
      </c>
      <c r="D5" s="6" t="s">
        <v>355</v>
      </c>
      <c r="E5" s="5">
        <v>67</v>
      </c>
      <c r="F5" s="6" t="s">
        <v>8</v>
      </c>
    </row>
    <row r="6" spans="1:9" ht="9.75" customHeight="1">
      <c r="A6" s="3" t="s">
        <v>9</v>
      </c>
      <c r="B6" s="7" t="s">
        <v>10</v>
      </c>
      <c r="C6" s="5"/>
      <c r="D6" s="6" t="s">
        <v>11</v>
      </c>
      <c r="E6" s="5"/>
      <c r="F6" s="6" t="s">
        <v>12</v>
      </c>
    </row>
    <row r="7" spans="1:9" ht="9.75" customHeight="1">
      <c r="A7" s="3" t="s">
        <v>13</v>
      </c>
      <c r="B7" s="4" t="s">
        <v>14</v>
      </c>
      <c r="C7" s="5">
        <v>36</v>
      </c>
      <c r="D7" s="6" t="s">
        <v>15</v>
      </c>
      <c r="E7" s="5">
        <v>68</v>
      </c>
      <c r="F7" s="6" t="s">
        <v>16</v>
      </c>
    </row>
    <row r="8" spans="1:9" ht="9.75" customHeight="1">
      <c r="A8" s="3" t="s">
        <v>17</v>
      </c>
      <c r="B8" s="7" t="s">
        <v>18</v>
      </c>
      <c r="C8" s="5"/>
      <c r="D8" s="6" t="s">
        <v>19</v>
      </c>
      <c r="E8" s="5"/>
      <c r="F8" s="6" t="s">
        <v>20</v>
      </c>
    </row>
    <row r="9" spans="1:9" ht="9.75" customHeight="1">
      <c r="A9" s="3"/>
      <c r="B9" s="4" t="s">
        <v>21</v>
      </c>
      <c r="C9" s="5">
        <v>37</v>
      </c>
      <c r="D9" s="6" t="s">
        <v>22</v>
      </c>
      <c r="E9" s="5">
        <v>69</v>
      </c>
      <c r="F9" s="6" t="s">
        <v>23</v>
      </c>
    </row>
    <row r="10" spans="1:9" ht="9.75" customHeight="1">
      <c r="A10" s="3" t="s">
        <v>24</v>
      </c>
      <c r="B10" s="7" t="s">
        <v>25</v>
      </c>
      <c r="C10" s="5"/>
      <c r="D10" s="6" t="s">
        <v>26</v>
      </c>
      <c r="E10" s="5">
        <v>70</v>
      </c>
      <c r="F10" s="6" t="s">
        <v>27</v>
      </c>
    </row>
    <row r="11" spans="1:9" ht="9.75" customHeight="1">
      <c r="A11" s="3" t="s">
        <v>28</v>
      </c>
      <c r="B11" s="7" t="s">
        <v>29</v>
      </c>
      <c r="C11" s="5">
        <v>38</v>
      </c>
      <c r="D11" s="6" t="s">
        <v>30</v>
      </c>
      <c r="E11" s="5">
        <v>71</v>
      </c>
      <c r="F11" s="6" t="s">
        <v>31</v>
      </c>
    </row>
    <row r="12" spans="1:9" ht="9.75" customHeight="1">
      <c r="A12" s="3"/>
      <c r="B12" s="7" t="s">
        <v>32</v>
      </c>
      <c r="C12" s="5">
        <v>39</v>
      </c>
      <c r="D12" s="6" t="s">
        <v>33</v>
      </c>
      <c r="E12" s="5"/>
      <c r="F12" s="6" t="s">
        <v>34</v>
      </c>
    </row>
    <row r="13" spans="1:9" ht="9.75" customHeight="1">
      <c r="A13" s="3" t="s">
        <v>35</v>
      </c>
      <c r="B13" s="7" t="s">
        <v>36</v>
      </c>
      <c r="C13" s="5">
        <v>40</v>
      </c>
      <c r="D13" s="6" t="s">
        <v>37</v>
      </c>
      <c r="E13" s="5">
        <v>72</v>
      </c>
      <c r="F13" s="6" t="s">
        <v>38</v>
      </c>
    </row>
    <row r="14" spans="1:9" ht="9.75" customHeight="1">
      <c r="A14" s="3"/>
      <c r="B14" s="7" t="s">
        <v>39</v>
      </c>
      <c r="C14" s="5">
        <v>41</v>
      </c>
      <c r="D14" s="6" t="s">
        <v>356</v>
      </c>
      <c r="E14" s="5">
        <v>73</v>
      </c>
      <c r="F14" s="6" t="s">
        <v>40</v>
      </c>
    </row>
    <row r="15" spans="1:9" ht="9.75" customHeight="1">
      <c r="A15" s="3" t="s">
        <v>41</v>
      </c>
      <c r="B15" s="7" t="s">
        <v>42</v>
      </c>
      <c r="C15" s="5"/>
      <c r="D15" s="6" t="s">
        <v>43</v>
      </c>
      <c r="E15" s="5"/>
      <c r="F15" s="6" t="s">
        <v>44</v>
      </c>
    </row>
    <row r="16" spans="1:9" ht="9.75" customHeight="1">
      <c r="A16" s="3"/>
      <c r="B16" s="7" t="s">
        <v>45</v>
      </c>
      <c r="C16" s="5">
        <v>42</v>
      </c>
      <c r="D16" s="6" t="s">
        <v>46</v>
      </c>
      <c r="E16" s="5">
        <v>74</v>
      </c>
      <c r="F16" s="6" t="s">
        <v>47</v>
      </c>
    </row>
    <row r="17" spans="1:6" ht="9.75" customHeight="1">
      <c r="A17" s="5" t="s">
        <v>48</v>
      </c>
      <c r="B17" s="6" t="s">
        <v>49</v>
      </c>
      <c r="C17" s="5"/>
      <c r="D17" s="6" t="s">
        <v>50</v>
      </c>
      <c r="E17" s="5">
        <v>75</v>
      </c>
      <c r="F17" s="6" t="s">
        <v>51</v>
      </c>
    </row>
    <row r="18" spans="1:6" ht="9.75" customHeight="1">
      <c r="A18" s="5">
        <v>10</v>
      </c>
      <c r="B18" s="6" t="s">
        <v>52</v>
      </c>
      <c r="C18" s="5">
        <v>43</v>
      </c>
      <c r="D18" s="6" t="s">
        <v>53</v>
      </c>
      <c r="E18" s="5">
        <v>76</v>
      </c>
      <c r="F18" s="6" t="s">
        <v>54</v>
      </c>
    </row>
    <row r="19" spans="1:6" ht="9.75" customHeight="1">
      <c r="A19" s="5">
        <v>11</v>
      </c>
      <c r="B19" s="6" t="s">
        <v>55</v>
      </c>
      <c r="C19" s="5"/>
      <c r="D19" s="6" t="s">
        <v>56</v>
      </c>
      <c r="E19" s="5">
        <v>78</v>
      </c>
      <c r="F19" s="6" t="s">
        <v>57</v>
      </c>
    </row>
    <row r="20" spans="1:6" ht="9.75" customHeight="1">
      <c r="A20" s="5"/>
      <c r="B20" s="6" t="s">
        <v>58</v>
      </c>
      <c r="C20" s="5">
        <v>44</v>
      </c>
      <c r="D20" s="6" t="s">
        <v>59</v>
      </c>
      <c r="E20" s="5">
        <v>79</v>
      </c>
      <c r="F20" s="6" t="s">
        <v>60</v>
      </c>
    </row>
    <row r="21" spans="1:6" ht="9.75" customHeight="1">
      <c r="A21" s="5">
        <v>12</v>
      </c>
      <c r="B21" s="6" t="s">
        <v>61</v>
      </c>
      <c r="C21" s="5"/>
      <c r="D21" s="6" t="s">
        <v>62</v>
      </c>
      <c r="E21" s="5">
        <v>80</v>
      </c>
      <c r="F21" s="6" t="s">
        <v>63</v>
      </c>
    </row>
    <row r="22" spans="1:6" ht="9.75" customHeight="1">
      <c r="A22" s="5"/>
      <c r="B22" s="6" t="s">
        <v>64</v>
      </c>
      <c r="C22" s="5">
        <v>45</v>
      </c>
      <c r="D22" s="6" t="s">
        <v>65</v>
      </c>
      <c r="E22" s="5">
        <v>81</v>
      </c>
      <c r="F22" s="6" t="s">
        <v>66</v>
      </c>
    </row>
    <row r="23" spans="1:6" ht="9.75" customHeight="1">
      <c r="A23" s="5">
        <v>13</v>
      </c>
      <c r="B23" s="6" t="s">
        <v>67</v>
      </c>
      <c r="C23" s="5">
        <v>46</v>
      </c>
      <c r="D23" s="6" t="s">
        <v>68</v>
      </c>
      <c r="E23" s="5"/>
      <c r="F23" s="6" t="s">
        <v>69</v>
      </c>
    </row>
    <row r="24" spans="1:6" ht="9.75" customHeight="1">
      <c r="A24" s="5"/>
      <c r="B24" s="6" t="s">
        <v>354</v>
      </c>
      <c r="C24" s="5">
        <v>47</v>
      </c>
      <c r="D24" s="6" t="s">
        <v>70</v>
      </c>
      <c r="E24" s="5">
        <v>82</v>
      </c>
      <c r="F24" s="6" t="s">
        <v>71</v>
      </c>
    </row>
    <row r="25" spans="1:6" ht="9.75" customHeight="1">
      <c r="A25" s="5">
        <v>14</v>
      </c>
      <c r="B25" s="6" t="s">
        <v>72</v>
      </c>
      <c r="C25" s="5"/>
      <c r="D25" s="6" t="s">
        <v>73</v>
      </c>
      <c r="E25" s="5"/>
      <c r="F25" s="6" t="s">
        <v>74</v>
      </c>
    </row>
    <row r="26" spans="1:6" ht="9.75" customHeight="1">
      <c r="A26" s="5"/>
      <c r="B26" s="6" t="s">
        <v>75</v>
      </c>
      <c r="C26" s="5">
        <v>48</v>
      </c>
      <c r="D26" s="6" t="s">
        <v>76</v>
      </c>
      <c r="E26" s="5">
        <v>83</v>
      </c>
      <c r="F26" s="6" t="s">
        <v>77</v>
      </c>
    </row>
    <row r="27" spans="1:6" ht="9.75" customHeight="1">
      <c r="A27" s="5">
        <v>15</v>
      </c>
      <c r="B27" s="6" t="s">
        <v>78</v>
      </c>
      <c r="C27" s="5"/>
      <c r="D27" s="6" t="s">
        <v>79</v>
      </c>
      <c r="E27" s="5">
        <v>84</v>
      </c>
      <c r="F27" s="6" t="s">
        <v>358</v>
      </c>
    </row>
    <row r="28" spans="1:6" ht="9.75" customHeight="1">
      <c r="A28" s="5"/>
      <c r="B28" s="6" t="s">
        <v>80</v>
      </c>
      <c r="C28" s="5">
        <v>49</v>
      </c>
      <c r="D28" s="6" t="s">
        <v>81</v>
      </c>
      <c r="E28" s="5"/>
      <c r="F28" s="6" t="s">
        <v>82</v>
      </c>
    </row>
    <row r="29" spans="1:6" ht="9.75" customHeight="1">
      <c r="A29" s="5">
        <v>16</v>
      </c>
      <c r="B29" s="6" t="s">
        <v>83</v>
      </c>
      <c r="C29" s="5"/>
      <c r="D29" s="6" t="s">
        <v>84</v>
      </c>
      <c r="E29" s="5">
        <v>85</v>
      </c>
      <c r="F29" s="6" t="s">
        <v>85</v>
      </c>
    </row>
    <row r="30" spans="1:6" ht="9.75" customHeight="1">
      <c r="A30" s="5"/>
      <c r="B30" s="6" t="s">
        <v>86</v>
      </c>
      <c r="C30" s="5">
        <v>50</v>
      </c>
      <c r="D30" s="6" t="s">
        <v>87</v>
      </c>
      <c r="E30" s="5"/>
      <c r="F30" s="6" t="s">
        <v>359</v>
      </c>
    </row>
    <row r="31" spans="1:6" ht="9.75" customHeight="1">
      <c r="A31" s="5">
        <v>17</v>
      </c>
      <c r="B31" s="6" t="s">
        <v>88</v>
      </c>
      <c r="C31" s="5">
        <v>51</v>
      </c>
      <c r="D31" s="6" t="s">
        <v>89</v>
      </c>
      <c r="E31" s="5">
        <v>86</v>
      </c>
      <c r="F31" s="6" t="s">
        <v>90</v>
      </c>
    </row>
    <row r="32" spans="1:6" ht="9.75" customHeight="1">
      <c r="A32" s="5">
        <v>18</v>
      </c>
      <c r="B32" s="6" t="s">
        <v>91</v>
      </c>
      <c r="C32" s="5"/>
      <c r="D32" s="6" t="s">
        <v>92</v>
      </c>
      <c r="E32" s="5"/>
      <c r="F32" s="6" t="s">
        <v>93</v>
      </c>
    </row>
    <row r="33" spans="1:6" ht="9.75" customHeight="1">
      <c r="A33" s="5">
        <v>19</v>
      </c>
      <c r="B33" s="6" t="s">
        <v>94</v>
      </c>
      <c r="C33" s="5">
        <v>52</v>
      </c>
      <c r="D33" s="6" t="s">
        <v>95</v>
      </c>
      <c r="E33" s="5">
        <v>87</v>
      </c>
      <c r="F33" s="6" t="s">
        <v>360</v>
      </c>
    </row>
    <row r="34" spans="1:6" ht="9.75" customHeight="1">
      <c r="A34" s="5"/>
      <c r="B34" s="6" t="s">
        <v>96</v>
      </c>
      <c r="C34" s="5">
        <v>53</v>
      </c>
      <c r="D34" s="6" t="s">
        <v>97</v>
      </c>
      <c r="E34" s="5"/>
      <c r="F34" s="6" t="s">
        <v>98</v>
      </c>
    </row>
    <row r="35" spans="1:6" ht="9.75" customHeight="1">
      <c r="A35" s="5">
        <v>20</v>
      </c>
      <c r="B35" s="6" t="s">
        <v>99</v>
      </c>
      <c r="C35" s="5"/>
      <c r="D35" s="6" t="s">
        <v>100</v>
      </c>
      <c r="E35" s="5">
        <v>88</v>
      </c>
      <c r="F35" s="6" t="s">
        <v>101</v>
      </c>
    </row>
    <row r="36" spans="1:6" ht="9.75" customHeight="1">
      <c r="A36" s="5"/>
      <c r="B36" s="6" t="s">
        <v>102</v>
      </c>
      <c r="C36" s="5">
        <v>54</v>
      </c>
      <c r="D36" s="6" t="s">
        <v>103</v>
      </c>
      <c r="E36" s="5"/>
      <c r="F36" s="6" t="s">
        <v>104</v>
      </c>
    </row>
    <row r="37" spans="1:6" ht="9.75" customHeight="1">
      <c r="A37" s="5">
        <v>21</v>
      </c>
      <c r="B37" s="6" t="s">
        <v>105</v>
      </c>
      <c r="C37" s="5">
        <v>55</v>
      </c>
      <c r="D37" s="6" t="s">
        <v>106</v>
      </c>
      <c r="E37" s="5">
        <v>89</v>
      </c>
      <c r="F37" s="6" t="s">
        <v>107</v>
      </c>
    </row>
    <row r="38" spans="1:6" ht="9.75" customHeight="1">
      <c r="A38" s="5">
        <v>22</v>
      </c>
      <c r="B38" s="6" t="s">
        <v>108</v>
      </c>
      <c r="C38" s="5"/>
      <c r="D38" s="6" t="s">
        <v>109</v>
      </c>
      <c r="E38" s="5">
        <v>90</v>
      </c>
      <c r="F38" s="6" t="s">
        <v>361</v>
      </c>
    </row>
    <row r="39" spans="1:6" ht="9.75" customHeight="1">
      <c r="A39" s="5"/>
      <c r="B39" s="6" t="s">
        <v>110</v>
      </c>
      <c r="C39" s="5">
        <v>56</v>
      </c>
      <c r="D39" s="6" t="s">
        <v>111</v>
      </c>
      <c r="E39" s="5"/>
      <c r="F39" s="6" t="s">
        <v>112</v>
      </c>
    </row>
    <row r="40" spans="1:6" ht="9.75" customHeight="1">
      <c r="A40" s="5">
        <v>23</v>
      </c>
      <c r="B40" s="6" t="s">
        <v>113</v>
      </c>
      <c r="C40" s="5"/>
      <c r="D40" s="6" t="s">
        <v>114</v>
      </c>
      <c r="E40" s="5">
        <v>91</v>
      </c>
      <c r="F40" s="6" t="s">
        <v>115</v>
      </c>
    </row>
    <row r="41" spans="1:6" ht="9.75" customHeight="1">
      <c r="A41" s="5"/>
      <c r="B41" s="6" t="s">
        <v>116</v>
      </c>
      <c r="C41" s="5">
        <v>57</v>
      </c>
      <c r="D41" s="6" t="s">
        <v>117</v>
      </c>
      <c r="E41" s="5"/>
      <c r="F41" s="6" t="s">
        <v>118</v>
      </c>
    </row>
    <row r="42" spans="1:6" ht="9.75" customHeight="1">
      <c r="A42" s="5">
        <v>24</v>
      </c>
      <c r="B42" s="6" t="s">
        <v>119</v>
      </c>
      <c r="C42" s="5"/>
      <c r="D42" s="6" t="s">
        <v>120</v>
      </c>
      <c r="E42" s="5">
        <v>92</v>
      </c>
      <c r="F42" s="6" t="s">
        <v>121</v>
      </c>
    </row>
    <row r="43" spans="1:6" ht="9.75" customHeight="1">
      <c r="A43" s="5"/>
      <c r="B43" s="6" t="s">
        <v>357</v>
      </c>
      <c r="C43" s="5">
        <v>58</v>
      </c>
      <c r="D43" s="6" t="s">
        <v>122</v>
      </c>
      <c r="E43" s="5"/>
      <c r="F43" s="6" t="s">
        <v>123</v>
      </c>
    </row>
    <row r="44" spans="1:6" ht="9.75" customHeight="1">
      <c r="A44" s="5">
        <v>25</v>
      </c>
      <c r="B44" s="6" t="s">
        <v>124</v>
      </c>
      <c r="C44" s="5"/>
      <c r="D44" s="6" t="s">
        <v>125</v>
      </c>
      <c r="E44" s="5">
        <v>93</v>
      </c>
      <c r="F44" s="6" t="s">
        <v>126</v>
      </c>
    </row>
    <row r="45" spans="1:6" ht="9.75" customHeight="1">
      <c r="A45" s="5"/>
      <c r="B45" s="6" t="s">
        <v>127</v>
      </c>
      <c r="C45" s="5">
        <v>59</v>
      </c>
      <c r="D45" s="6" t="s">
        <v>128</v>
      </c>
      <c r="E45" s="5"/>
      <c r="F45" s="6" t="s">
        <v>129</v>
      </c>
    </row>
    <row r="46" spans="1:6" ht="9.75" customHeight="1">
      <c r="A46" s="5">
        <v>26</v>
      </c>
      <c r="B46" s="6" t="s">
        <v>130</v>
      </c>
      <c r="C46" s="5"/>
      <c r="D46" s="6" t="s">
        <v>131</v>
      </c>
      <c r="E46" s="5">
        <v>94</v>
      </c>
      <c r="F46" s="6" t="s">
        <v>132</v>
      </c>
    </row>
    <row r="47" spans="1:6" ht="9.75" customHeight="1">
      <c r="A47" s="5">
        <v>27</v>
      </c>
      <c r="B47" s="6" t="s">
        <v>133</v>
      </c>
      <c r="C47" s="5">
        <v>60</v>
      </c>
      <c r="D47" s="6" t="s">
        <v>134</v>
      </c>
      <c r="E47" s="5"/>
      <c r="F47" s="6" t="s">
        <v>135</v>
      </c>
    </row>
    <row r="48" spans="1:6" ht="9.75" customHeight="1">
      <c r="A48" s="5"/>
      <c r="B48" s="6" t="s">
        <v>136</v>
      </c>
      <c r="C48" s="5">
        <v>61</v>
      </c>
      <c r="D48" s="6" t="s">
        <v>137</v>
      </c>
      <c r="E48" s="5">
        <v>95</v>
      </c>
      <c r="F48" s="6" t="s">
        <v>138</v>
      </c>
    </row>
    <row r="49" spans="1:6" ht="9.75" customHeight="1">
      <c r="A49" s="5">
        <v>28</v>
      </c>
      <c r="B49" s="6" t="s">
        <v>139</v>
      </c>
      <c r="C49" s="5"/>
      <c r="D49" s="6" t="s">
        <v>140</v>
      </c>
      <c r="E49" s="5"/>
      <c r="F49" s="6" t="s">
        <v>141</v>
      </c>
    </row>
    <row r="50" spans="1:6" ht="9.75" customHeight="1">
      <c r="A50" s="5">
        <v>29</v>
      </c>
      <c r="B50" s="6" t="s">
        <v>142</v>
      </c>
      <c r="C50" s="5">
        <v>62</v>
      </c>
      <c r="D50" s="6" t="s">
        <v>143</v>
      </c>
      <c r="E50" s="5">
        <v>96</v>
      </c>
      <c r="F50" s="6" t="s">
        <v>144</v>
      </c>
    </row>
    <row r="51" spans="1:6" ht="9.75" customHeight="1">
      <c r="A51" s="5">
        <v>30</v>
      </c>
      <c r="B51" s="6" t="s">
        <v>145</v>
      </c>
      <c r="C51" s="5"/>
      <c r="D51" s="6" t="s">
        <v>362</v>
      </c>
      <c r="E51" s="5">
        <v>97</v>
      </c>
      <c r="F51" s="6" t="s">
        <v>364</v>
      </c>
    </row>
    <row r="52" spans="1:6" ht="9.75" customHeight="1">
      <c r="A52" s="5">
        <v>31</v>
      </c>
      <c r="B52" s="6" t="s">
        <v>146</v>
      </c>
      <c r="C52" s="5">
        <v>63</v>
      </c>
      <c r="D52" s="6" t="s">
        <v>147</v>
      </c>
      <c r="E52" s="5"/>
      <c r="F52" s="6" t="s">
        <v>148</v>
      </c>
    </row>
    <row r="53" spans="1:6" ht="9.75" customHeight="1">
      <c r="A53" s="5">
        <v>32</v>
      </c>
      <c r="B53" s="6" t="s">
        <v>363</v>
      </c>
      <c r="C53" s="5"/>
      <c r="D53" s="6" t="s">
        <v>149</v>
      </c>
      <c r="E53" s="5">
        <v>98</v>
      </c>
      <c r="F53" s="6" t="s">
        <v>150</v>
      </c>
    </row>
    <row r="54" spans="1:6" ht="9.75" customHeight="1">
      <c r="A54" s="5"/>
      <c r="B54" s="6" t="s">
        <v>151</v>
      </c>
      <c r="C54" s="5">
        <v>64</v>
      </c>
      <c r="D54" s="6" t="s">
        <v>152</v>
      </c>
      <c r="E54" s="5"/>
      <c r="F54" s="6" t="s">
        <v>153</v>
      </c>
    </row>
    <row r="55" spans="1:6" ht="9.75" customHeight="1">
      <c r="A55" s="5">
        <v>33</v>
      </c>
      <c r="B55" s="6" t="s">
        <v>154</v>
      </c>
      <c r="C55" s="5">
        <v>65</v>
      </c>
      <c r="D55" s="6" t="s">
        <v>155</v>
      </c>
      <c r="E55" s="5">
        <v>99</v>
      </c>
      <c r="F55" s="6" t="s">
        <v>156</v>
      </c>
    </row>
    <row r="56" spans="1:6" ht="9.75" customHeight="1">
      <c r="A56" s="5"/>
      <c r="B56" s="6" t="s">
        <v>157</v>
      </c>
      <c r="C56" s="5"/>
      <c r="D56" s="6" t="s">
        <v>158</v>
      </c>
      <c r="E56" s="8"/>
      <c r="F56" s="8"/>
    </row>
    <row r="57" spans="1:6" ht="9.75" customHeight="1">
      <c r="A57" s="5">
        <v>34</v>
      </c>
      <c r="B57" s="6" t="s">
        <v>159</v>
      </c>
      <c r="C57" s="5">
        <v>66</v>
      </c>
      <c r="D57" s="6" t="s">
        <v>160</v>
      </c>
      <c r="E57" s="8"/>
      <c r="F57" s="8"/>
    </row>
    <row r="58" spans="1:6" ht="9.75" customHeight="1">
      <c r="A58" s="5"/>
      <c r="B58" s="6" t="s">
        <v>161</v>
      </c>
      <c r="C58" s="5"/>
      <c r="D58" s="6" t="s">
        <v>162</v>
      </c>
      <c r="E58" s="8"/>
      <c r="F58" s="8"/>
    </row>
    <row r="59" spans="1:6">
      <c r="A59" s="5"/>
      <c r="B59" s="6"/>
      <c r="C59" s="5"/>
      <c r="D59" s="6"/>
      <c r="E59" s="8"/>
      <c r="F59" s="8"/>
    </row>
    <row r="60" spans="1:6">
      <c r="A60" s="5"/>
      <c r="B60" s="6"/>
      <c r="C60" s="5"/>
      <c r="D60" s="6"/>
      <c r="E60" s="8"/>
      <c r="F60" s="8"/>
    </row>
    <row r="61" spans="1:6">
      <c r="A61" s="5"/>
      <c r="B61" s="6"/>
      <c r="C61" s="5"/>
      <c r="D61" s="6"/>
      <c r="E61" s="8"/>
      <c r="F61" s="8"/>
    </row>
    <row r="62" spans="1:6">
      <c r="A62" s="5"/>
      <c r="B62" s="6"/>
      <c r="C62" s="5"/>
      <c r="D62" s="6"/>
      <c r="E62" s="8"/>
      <c r="F62" s="8"/>
    </row>
    <row r="63" spans="1:6">
      <c r="A63" s="5"/>
      <c r="B63" s="6"/>
      <c r="C63" s="5"/>
      <c r="D63" s="6"/>
      <c r="E63" s="8"/>
      <c r="F63" s="8"/>
    </row>
    <row r="64" spans="1:6">
      <c r="A64" s="5"/>
      <c r="B64" s="6"/>
      <c r="C64" s="5"/>
      <c r="D64" s="6"/>
      <c r="E64" s="8"/>
      <c r="F64" s="8"/>
    </row>
    <row r="65" spans="1:6">
      <c r="A65" s="5"/>
      <c r="B65" s="6"/>
      <c r="C65" s="5"/>
      <c r="D65" s="6"/>
      <c r="E65" s="8"/>
      <c r="F65" s="8"/>
    </row>
    <row r="66" spans="1:6">
      <c r="A66" s="5"/>
      <c r="B66" s="6"/>
      <c r="C66" s="5"/>
      <c r="D66" s="6"/>
      <c r="E66" s="8"/>
      <c r="F66" s="8"/>
    </row>
    <row r="67" spans="1:6">
      <c r="A67" s="5"/>
      <c r="B67" s="6"/>
      <c r="C67" s="5"/>
      <c r="D67" s="6"/>
      <c r="E67" s="8"/>
      <c r="F67" s="8"/>
    </row>
    <row r="68" spans="1:6">
      <c r="A68" s="5"/>
      <c r="B68" s="6"/>
      <c r="C68" s="5"/>
      <c r="D68" s="6"/>
      <c r="E68" s="8"/>
      <c r="F68" s="8"/>
    </row>
    <row r="69" spans="1:6">
      <c r="A69" s="5"/>
      <c r="B69" s="6"/>
      <c r="C69" s="5"/>
      <c r="D69" s="6"/>
      <c r="E69" s="8"/>
      <c r="F69" s="8"/>
    </row>
    <row r="70" spans="1:6">
      <c r="A70" s="5"/>
      <c r="B70" s="6"/>
      <c r="C70" s="5"/>
      <c r="D70" s="6"/>
      <c r="E70" s="8"/>
      <c r="F70" s="8"/>
    </row>
    <row r="71" spans="1:6">
      <c r="A71" s="5"/>
      <c r="B71" s="6"/>
      <c r="C71" s="5"/>
      <c r="D71" s="6"/>
      <c r="E71" s="8"/>
      <c r="F71" s="8"/>
    </row>
    <row r="72" spans="1:6">
      <c r="A72" s="5"/>
      <c r="B72" s="6"/>
      <c r="C72" s="5"/>
      <c r="D72" s="6"/>
      <c r="E72" s="8"/>
      <c r="F72" s="8"/>
    </row>
    <row r="73" spans="1:6">
      <c r="A73" s="5"/>
      <c r="B73" s="6"/>
      <c r="C73" s="5"/>
      <c r="D73" s="6"/>
      <c r="E73" s="8"/>
      <c r="F73" s="8"/>
    </row>
    <row r="74" spans="1:6">
      <c r="A74" s="5"/>
      <c r="B74" s="6"/>
      <c r="C74" s="5"/>
      <c r="D74" s="6"/>
      <c r="E74" s="8"/>
      <c r="F74" s="8"/>
    </row>
    <row r="75" spans="1:6">
      <c r="A75" s="5"/>
      <c r="B75" s="6"/>
      <c r="C75" s="5"/>
      <c r="D75" s="6"/>
      <c r="E75" s="8"/>
      <c r="F75" s="8"/>
    </row>
    <row r="76" spans="1:6">
      <c r="A76" s="5"/>
      <c r="B76" s="6"/>
      <c r="C76" s="5"/>
      <c r="D76" s="6"/>
      <c r="E76" s="8"/>
      <c r="F76" s="8"/>
    </row>
    <row r="77" spans="1:6">
      <c r="A77" s="5"/>
      <c r="B77" s="6"/>
      <c r="C77" s="5"/>
      <c r="D77" s="6"/>
      <c r="E77" s="8"/>
      <c r="F77" s="8"/>
    </row>
    <row r="78" spans="1:6">
      <c r="A78" s="5"/>
      <c r="B78" s="6"/>
      <c r="C78" s="5"/>
      <c r="D78" s="6"/>
      <c r="E78" s="8"/>
      <c r="F78" s="8"/>
    </row>
    <row r="79" spans="1:6">
      <c r="A79" s="5"/>
      <c r="B79" s="6"/>
      <c r="C79" s="5"/>
      <c r="D79" s="6"/>
      <c r="E79" s="8"/>
      <c r="F79" s="8"/>
    </row>
    <row r="80" spans="1:6">
      <c r="A80" s="5"/>
      <c r="B80" s="6"/>
      <c r="C80" s="5"/>
      <c r="D80" s="6"/>
      <c r="E80" s="8"/>
      <c r="F80" s="8"/>
    </row>
    <row r="81" spans="1:6">
      <c r="A81" s="5"/>
      <c r="B81" s="6"/>
      <c r="C81" s="5"/>
      <c r="D81" s="6"/>
      <c r="E81" s="8"/>
      <c r="F81" s="8"/>
    </row>
    <row r="82" spans="1:6">
      <c r="A82" s="5"/>
      <c r="B82" s="6"/>
      <c r="C82" s="5"/>
      <c r="D82" s="6"/>
      <c r="E82" s="8"/>
      <c r="F82" s="8"/>
    </row>
    <row r="83" spans="1:6">
      <c r="A83" s="5"/>
      <c r="B83" s="6"/>
      <c r="C83" s="5"/>
      <c r="D83" s="6"/>
      <c r="E83" s="8"/>
      <c r="F83" s="8"/>
    </row>
    <row r="84" spans="1:6">
      <c r="A84" s="5"/>
      <c r="B84" s="6"/>
      <c r="C84" s="5"/>
      <c r="D84" s="6"/>
      <c r="E84" s="8"/>
      <c r="F84" s="8"/>
    </row>
    <row r="85" spans="1:6">
      <c r="A85" s="5"/>
      <c r="B85" s="6"/>
      <c r="C85" s="5"/>
      <c r="D85" s="6"/>
      <c r="E85" s="8"/>
      <c r="F85" s="8"/>
    </row>
    <row r="86" spans="1:6">
      <c r="A86" s="5"/>
      <c r="B86" s="6"/>
      <c r="C86" s="5"/>
      <c r="D86" s="6"/>
      <c r="E86" s="8"/>
      <c r="F86" s="8"/>
    </row>
    <row r="87" spans="1:6">
      <c r="A87" s="5"/>
      <c r="B87" s="6"/>
      <c r="C87" s="5"/>
      <c r="D87" s="6"/>
    </row>
    <row r="88" spans="1:6">
      <c r="A88" s="5"/>
      <c r="B88" s="6"/>
      <c r="C88" s="5"/>
      <c r="D88" s="6"/>
    </row>
    <row r="89" spans="1:6">
      <c r="A89" s="5"/>
      <c r="B89" s="6"/>
      <c r="C89" s="5"/>
      <c r="D89" s="6"/>
    </row>
    <row r="90" spans="1:6">
      <c r="A90" s="5"/>
      <c r="B90" s="6"/>
      <c r="C90" s="5"/>
      <c r="D90" s="6"/>
    </row>
    <row r="91" spans="1:6">
      <c r="A91" s="5"/>
      <c r="B91" s="6"/>
      <c r="C91" s="5"/>
      <c r="D91" s="6"/>
    </row>
    <row r="92" spans="1:6">
      <c r="A92" s="5"/>
      <c r="B92" s="6"/>
      <c r="C92" s="5"/>
      <c r="D92" s="6"/>
    </row>
    <row r="93" spans="1:6">
      <c r="A93" s="5"/>
      <c r="B93" s="6"/>
      <c r="C93" s="5"/>
      <c r="D93" s="6"/>
    </row>
    <row r="94" spans="1:6">
      <c r="A94" s="5"/>
      <c r="B94" s="6"/>
      <c r="C94" s="5"/>
      <c r="D94" s="6"/>
    </row>
    <row r="95" spans="1:6">
      <c r="A95" s="5"/>
      <c r="B95" s="6"/>
      <c r="C95" s="5"/>
      <c r="D95" s="6"/>
    </row>
    <row r="96" spans="1:6">
      <c r="A96" s="5"/>
      <c r="B96" s="6"/>
      <c r="C96" s="5"/>
      <c r="D96" s="6"/>
    </row>
    <row r="97" spans="1:4">
      <c r="A97" s="5"/>
      <c r="B97" s="6"/>
      <c r="C97" s="5"/>
      <c r="D97" s="6"/>
    </row>
    <row r="98" spans="1:4">
      <c r="A98" s="5"/>
      <c r="B98" s="6"/>
      <c r="C98" s="5"/>
      <c r="D98" s="6"/>
    </row>
    <row r="99" spans="1:4">
      <c r="A99" s="5"/>
      <c r="B99" s="6"/>
      <c r="C99" s="5"/>
      <c r="D99" s="6"/>
    </row>
    <row r="100" spans="1:4">
      <c r="A100" s="5"/>
      <c r="B100" s="6"/>
      <c r="C100" s="5"/>
      <c r="D100" s="6"/>
    </row>
    <row r="101" spans="1:4">
      <c r="A101" s="5"/>
      <c r="B101" s="6"/>
      <c r="C101" s="5"/>
      <c r="D101" s="6"/>
    </row>
    <row r="102" spans="1:4">
      <c r="A102" s="5"/>
      <c r="B102" s="6"/>
      <c r="C102" s="5"/>
      <c r="D102" s="6"/>
    </row>
    <row r="103" spans="1:4">
      <c r="A103" s="5"/>
      <c r="B103" s="6"/>
      <c r="C103" s="5"/>
      <c r="D103" s="6"/>
    </row>
    <row r="104" spans="1:4">
      <c r="A104" s="5"/>
      <c r="B104" s="6"/>
      <c r="C104" s="5"/>
      <c r="D104" s="6"/>
    </row>
    <row r="105" spans="1:4">
      <c r="A105" s="5"/>
      <c r="B105" s="6"/>
      <c r="C105" s="5"/>
      <c r="D105" s="6"/>
    </row>
    <row r="106" spans="1:4">
      <c r="A106" s="5"/>
      <c r="B106" s="6"/>
      <c r="C106" s="5"/>
      <c r="D106" s="6"/>
    </row>
    <row r="107" spans="1:4">
      <c r="A107" s="5"/>
      <c r="B107" s="6"/>
      <c r="C107" s="5"/>
      <c r="D107" s="6"/>
    </row>
    <row r="108" spans="1:4">
      <c r="A108" s="5"/>
      <c r="B108" s="6"/>
      <c r="C108" s="5"/>
      <c r="D108" s="6"/>
    </row>
    <row r="109" spans="1:4">
      <c r="A109" s="5"/>
      <c r="B109" s="6"/>
      <c r="C109" s="5"/>
      <c r="D109" s="6"/>
    </row>
    <row r="110" spans="1:4">
      <c r="A110" s="5"/>
      <c r="B110" s="6"/>
      <c r="C110" s="5"/>
      <c r="D110" s="6"/>
    </row>
    <row r="111" spans="1:4">
      <c r="A111" s="5"/>
      <c r="B111" s="6"/>
      <c r="C111" s="8"/>
      <c r="D111" s="8"/>
    </row>
    <row r="112" spans="1:4">
      <c r="A112" s="5"/>
      <c r="B112" s="6"/>
      <c r="C112" s="8"/>
      <c r="D112" s="8"/>
    </row>
    <row r="113" spans="1:4">
      <c r="A113" s="5"/>
      <c r="B113" s="6"/>
      <c r="C113" s="8"/>
      <c r="D113" s="8"/>
    </row>
    <row r="114" spans="1:4">
      <c r="A114" s="5"/>
      <c r="B114" s="6"/>
      <c r="C114" s="8"/>
      <c r="D114" s="8"/>
    </row>
    <row r="115" spans="1:4">
      <c r="A115" s="5"/>
      <c r="B115" s="6"/>
      <c r="C115" s="8"/>
      <c r="D115" s="8"/>
    </row>
    <row r="116" spans="1:4">
      <c r="A116" s="5"/>
      <c r="B116" s="6"/>
      <c r="C116" s="8"/>
      <c r="D116" s="8"/>
    </row>
    <row r="117" spans="1:4">
      <c r="A117" s="5"/>
      <c r="B117" s="6"/>
      <c r="C117" s="8"/>
      <c r="D117" s="8"/>
    </row>
    <row r="118" spans="1:4">
      <c r="A118" s="5"/>
      <c r="B118" s="6"/>
      <c r="C118" s="8"/>
      <c r="D118" s="8"/>
    </row>
    <row r="119" spans="1:4">
      <c r="A119" s="5"/>
      <c r="B119" s="6"/>
      <c r="C119" s="8"/>
      <c r="D119" s="8"/>
    </row>
    <row r="120" spans="1:4">
      <c r="A120" s="5"/>
      <c r="B120" s="6"/>
      <c r="C120" s="8"/>
      <c r="D120" s="8"/>
    </row>
    <row r="121" spans="1:4">
      <c r="A121" s="5"/>
      <c r="B121" s="6"/>
      <c r="C121" s="8"/>
      <c r="D121" s="8"/>
    </row>
    <row r="122" spans="1:4">
      <c r="A122" s="5"/>
      <c r="B122" s="6"/>
      <c r="C122" s="8"/>
      <c r="D122" s="8"/>
    </row>
    <row r="123" spans="1:4">
      <c r="A123" s="5"/>
      <c r="B123" s="6"/>
      <c r="C123" s="8"/>
      <c r="D123" s="8"/>
    </row>
    <row r="124" spans="1:4">
      <c r="A124" s="5"/>
      <c r="B124" s="6"/>
      <c r="C124" s="8"/>
      <c r="D124" s="8"/>
    </row>
    <row r="125" spans="1:4">
      <c r="A125" s="5"/>
      <c r="B125" s="6"/>
      <c r="C125" s="8"/>
      <c r="D125" s="8"/>
    </row>
    <row r="126" spans="1:4">
      <c r="A126" s="5"/>
      <c r="B126" s="6"/>
      <c r="C126" s="8"/>
      <c r="D126" s="8"/>
    </row>
    <row r="127" spans="1:4">
      <c r="A127" s="5"/>
      <c r="B127" s="6"/>
      <c r="C127" s="8"/>
      <c r="D127" s="8"/>
    </row>
    <row r="128" spans="1:4">
      <c r="A128" s="5"/>
      <c r="B128" s="6"/>
      <c r="C128" s="8"/>
      <c r="D128" s="8"/>
    </row>
    <row r="129" spans="1:4">
      <c r="A129" s="5"/>
      <c r="B129" s="6"/>
      <c r="C129" s="8"/>
      <c r="D129" s="8"/>
    </row>
    <row r="130" spans="1:4">
      <c r="A130" s="5"/>
      <c r="B130" s="6"/>
      <c r="C130" s="8"/>
      <c r="D130" s="8"/>
    </row>
    <row r="131" spans="1:4">
      <c r="A131" s="5"/>
      <c r="B131" s="6"/>
      <c r="C131" s="8"/>
      <c r="D131" s="8"/>
    </row>
    <row r="132" spans="1:4">
      <c r="A132" s="5"/>
      <c r="B132" s="6"/>
      <c r="C132" s="8"/>
      <c r="D132" s="8"/>
    </row>
    <row r="133" spans="1:4">
      <c r="A133" s="5"/>
      <c r="B133" s="6"/>
      <c r="C133" s="8"/>
      <c r="D133" s="8"/>
    </row>
    <row r="134" spans="1:4">
      <c r="A134" s="5"/>
      <c r="B134" s="6"/>
      <c r="C134" s="8"/>
      <c r="D134" s="8"/>
    </row>
    <row r="135" spans="1:4">
      <c r="A135" s="5"/>
      <c r="B135" s="6"/>
      <c r="C135" s="8"/>
      <c r="D135" s="8"/>
    </row>
    <row r="136" spans="1:4">
      <c r="A136" s="5"/>
      <c r="B136" s="6"/>
      <c r="C136" s="8"/>
      <c r="D136" s="8"/>
    </row>
    <row r="137" spans="1:4">
      <c r="A137" s="5"/>
      <c r="B137" s="6"/>
      <c r="C137" s="8"/>
      <c r="D137" s="8"/>
    </row>
    <row r="138" spans="1:4">
      <c r="A138" s="5"/>
      <c r="B138" s="6"/>
      <c r="C138" s="8"/>
      <c r="D138" s="8"/>
    </row>
    <row r="139" spans="1:4">
      <c r="A139" s="5"/>
      <c r="B139" s="6"/>
      <c r="C139" s="8"/>
      <c r="D139" s="8"/>
    </row>
    <row r="140" spans="1:4">
      <c r="A140" s="5"/>
      <c r="B140" s="6"/>
      <c r="C140" s="8"/>
      <c r="D140" s="8"/>
    </row>
    <row r="141" spans="1:4">
      <c r="A141" s="5"/>
      <c r="B141" s="6"/>
      <c r="C141" s="8"/>
      <c r="D141" s="8"/>
    </row>
    <row r="142" spans="1:4">
      <c r="A142" s="5"/>
      <c r="B142" s="6"/>
    </row>
    <row r="143" spans="1:4">
      <c r="A143" s="5"/>
      <c r="B143" s="6"/>
    </row>
    <row r="144" spans="1:4">
      <c r="A144" s="5"/>
      <c r="B144" s="6"/>
    </row>
    <row r="145" spans="1:2">
      <c r="A145" s="5"/>
      <c r="B145" s="6"/>
    </row>
    <row r="146" spans="1:2">
      <c r="A146" s="5"/>
      <c r="B146" s="6"/>
    </row>
    <row r="147" spans="1:2">
      <c r="A147" s="5"/>
      <c r="B147" s="6"/>
    </row>
    <row r="148" spans="1:2">
      <c r="A148" s="5"/>
      <c r="B148" s="6"/>
    </row>
    <row r="149" spans="1:2">
      <c r="A149" s="5"/>
      <c r="B149" s="6"/>
    </row>
    <row r="150" spans="1:2">
      <c r="A150" s="5"/>
      <c r="B150" s="6"/>
    </row>
    <row r="151" spans="1:2">
      <c r="A151" s="5"/>
      <c r="B151" s="6"/>
    </row>
    <row r="152" spans="1:2">
      <c r="A152" s="5"/>
      <c r="B152" s="6"/>
    </row>
    <row r="153" spans="1:2">
      <c r="A153" s="5"/>
      <c r="B153" s="6"/>
    </row>
    <row r="154" spans="1:2">
      <c r="A154" s="5"/>
      <c r="B154" s="6"/>
    </row>
    <row r="155" spans="1:2">
      <c r="A155" s="5"/>
      <c r="B155" s="6"/>
    </row>
    <row r="156" spans="1:2">
      <c r="A156" s="5"/>
      <c r="B156" s="6"/>
    </row>
    <row r="157" spans="1:2">
      <c r="A157" s="5"/>
      <c r="B157" s="6"/>
    </row>
    <row r="158" spans="1:2">
      <c r="A158" s="5"/>
      <c r="B158" s="6"/>
    </row>
    <row r="159" spans="1:2">
      <c r="A159" s="5"/>
      <c r="B159" s="6"/>
    </row>
    <row r="160" spans="1:2">
      <c r="A160" s="5"/>
      <c r="B160" s="6"/>
    </row>
    <row r="161" spans="1:2">
      <c r="A161" s="5"/>
      <c r="B161" s="6"/>
    </row>
    <row r="162" spans="1:2">
      <c r="A162" s="5"/>
      <c r="B162" s="6"/>
    </row>
    <row r="163" spans="1:2">
      <c r="A163" s="5"/>
      <c r="B163" s="6"/>
    </row>
    <row r="164" spans="1:2">
      <c r="A164" s="5"/>
      <c r="B164" s="6"/>
    </row>
    <row r="165" spans="1:2">
      <c r="A165" s="8"/>
      <c r="B165" s="8"/>
    </row>
    <row r="166" spans="1:2">
      <c r="A166" s="8"/>
      <c r="B166" s="8"/>
    </row>
    <row r="167" spans="1:2">
      <c r="A167" s="8"/>
      <c r="B167" s="8"/>
    </row>
    <row r="168" spans="1:2">
      <c r="A168" s="8"/>
      <c r="B168" s="8"/>
    </row>
    <row r="169" spans="1:2">
      <c r="A169" s="8"/>
      <c r="B169" s="8"/>
    </row>
    <row r="170" spans="1:2">
      <c r="A170" s="8"/>
      <c r="B170" s="8"/>
    </row>
    <row r="171" spans="1:2">
      <c r="A171" s="8"/>
      <c r="B171" s="8"/>
    </row>
    <row r="172" spans="1:2">
      <c r="A172" s="8"/>
      <c r="B172" s="8"/>
    </row>
    <row r="173" spans="1:2">
      <c r="A173" s="8"/>
      <c r="B173" s="8"/>
    </row>
    <row r="174" spans="1:2">
      <c r="A174" s="8"/>
      <c r="B174" s="8"/>
    </row>
    <row r="175" spans="1:2">
      <c r="A175" s="8"/>
      <c r="B175" s="8"/>
    </row>
    <row r="176" spans="1:2">
      <c r="A176" s="8"/>
      <c r="B176" s="8"/>
    </row>
    <row r="177" spans="1:2">
      <c r="A177" s="8"/>
      <c r="B177" s="8"/>
    </row>
    <row r="178" spans="1:2">
      <c r="A178" s="8"/>
      <c r="B178" s="8"/>
    </row>
    <row r="179" spans="1:2">
      <c r="A179" s="8"/>
      <c r="B179" s="8"/>
    </row>
    <row r="180" spans="1:2">
      <c r="A180" s="8"/>
      <c r="B180" s="8"/>
    </row>
    <row r="181" spans="1:2">
      <c r="A181" s="8"/>
      <c r="B181" s="8"/>
    </row>
    <row r="182" spans="1:2">
      <c r="A182" s="8"/>
      <c r="B182" s="8"/>
    </row>
    <row r="183" spans="1:2">
      <c r="A183" s="8"/>
      <c r="B183" s="8"/>
    </row>
    <row r="184" spans="1:2">
      <c r="A184" s="8"/>
      <c r="B184" s="8"/>
    </row>
    <row r="185" spans="1:2">
      <c r="A185" s="8"/>
      <c r="B185" s="8"/>
    </row>
    <row r="186" spans="1:2">
      <c r="A186" s="8"/>
      <c r="B186" s="8"/>
    </row>
    <row r="187" spans="1:2">
      <c r="A187" s="8"/>
      <c r="B187" s="8"/>
    </row>
    <row r="188" spans="1:2">
      <c r="A188" s="8"/>
      <c r="B188" s="8"/>
    </row>
    <row r="189" spans="1:2">
      <c r="A189" s="8"/>
      <c r="B189" s="8"/>
    </row>
    <row r="190" spans="1:2">
      <c r="A190" s="8"/>
      <c r="B190" s="8"/>
    </row>
    <row r="191" spans="1:2">
      <c r="A191" s="8"/>
      <c r="B191" s="8"/>
    </row>
    <row r="192" spans="1:2">
      <c r="A192" s="8"/>
      <c r="B192" s="8"/>
    </row>
    <row r="193" spans="1:2">
      <c r="A193" s="8"/>
      <c r="B193" s="8"/>
    </row>
    <row r="194" spans="1:2">
      <c r="A194" s="8"/>
      <c r="B194" s="8"/>
    </row>
    <row r="195" spans="1:2">
      <c r="A195" s="8"/>
      <c r="B195" s="8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B27"/>
  <sheetViews>
    <sheetView showGridLines="0" zoomScale="90" zoomScaleNormal="90" workbookViewId="0">
      <selection sqref="A1:Y1"/>
    </sheetView>
  </sheetViews>
  <sheetFormatPr defaultRowHeight="12.75"/>
  <cols>
    <col min="1" max="1" width="11.7109375" style="11" customWidth="1"/>
    <col min="2" max="2" width="0.5703125" style="11" customWidth="1"/>
    <col min="3" max="3" width="8" style="11" customWidth="1"/>
    <col min="4" max="4" width="0.5703125" style="11" customWidth="1"/>
    <col min="5" max="5" width="8" style="11" customWidth="1"/>
    <col min="6" max="6" width="0.5703125" style="11" customWidth="1"/>
    <col min="7" max="7" width="10" style="11" customWidth="1"/>
    <col min="8" max="8" width="0.5703125" style="11" customWidth="1"/>
    <col min="9" max="9" width="8" style="11" customWidth="1"/>
    <col min="10" max="10" width="0.5703125" style="11" customWidth="1"/>
    <col min="11" max="11" width="8" style="11" customWidth="1"/>
    <col min="12" max="12" width="0.5703125" style="11" customWidth="1"/>
    <col min="13" max="13" width="8" style="11" customWidth="1"/>
    <col min="14" max="14" width="0.5703125" style="11" customWidth="1"/>
    <col min="15" max="15" width="10" style="11" customWidth="1"/>
    <col min="16" max="16" width="0.5703125" style="11" customWidth="1"/>
    <col min="17" max="17" width="8" style="11" customWidth="1"/>
    <col min="18" max="18" width="0.5703125" style="11" customWidth="1"/>
    <col min="19" max="19" width="8" style="11" customWidth="1"/>
    <col min="20" max="20" width="0.5703125" style="11" customWidth="1"/>
    <col min="21" max="21" width="8" style="11" customWidth="1"/>
    <col min="22" max="22" width="0.5703125" style="11" customWidth="1"/>
    <col min="23" max="23" width="10" style="11" customWidth="1"/>
    <col min="24" max="24" width="0.5703125" style="11" customWidth="1"/>
    <col min="25" max="25" width="8" style="11" customWidth="1"/>
    <col min="26" max="16384" width="9.140625" style="11"/>
  </cols>
  <sheetData>
    <row r="1" spans="1:28" ht="14.25" customHeight="1">
      <c r="A1" s="191" t="s">
        <v>437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</row>
    <row r="2" spans="1:28" ht="3.75" customHeight="1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</row>
    <row r="3" spans="1:28" ht="3.7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</row>
    <row r="4" spans="1:28" ht="2.25" customHeight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</row>
    <row r="5" spans="1:28" ht="15" customHeight="1">
      <c r="A5" s="194" t="s">
        <v>164</v>
      </c>
      <c r="B5" s="13"/>
      <c r="C5" s="193" t="s">
        <v>348</v>
      </c>
      <c r="D5" s="193"/>
      <c r="E5" s="193"/>
      <c r="F5" s="193"/>
      <c r="G5" s="193"/>
      <c r="H5" s="193"/>
      <c r="I5" s="193"/>
      <c r="J5" s="13"/>
      <c r="K5" s="193" t="s">
        <v>394</v>
      </c>
      <c r="L5" s="193"/>
      <c r="M5" s="193"/>
      <c r="N5" s="193"/>
      <c r="O5" s="193"/>
      <c r="P5" s="193"/>
      <c r="Q5" s="193"/>
      <c r="R5" s="13"/>
      <c r="S5" s="193" t="s">
        <v>395</v>
      </c>
      <c r="T5" s="193"/>
      <c r="U5" s="193"/>
      <c r="V5" s="193"/>
      <c r="W5" s="193"/>
      <c r="X5" s="193"/>
      <c r="Y5" s="193"/>
      <c r="AA5" s="189" t="s">
        <v>193</v>
      </c>
      <c r="AB5" s="189"/>
    </row>
    <row r="6" spans="1:28" ht="2.25" customHeight="1">
      <c r="A6" s="194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spans="1:28" ht="19.5" customHeight="1">
      <c r="A7" s="194"/>
      <c r="B7" s="13"/>
      <c r="C7" s="192" t="s">
        <v>313</v>
      </c>
      <c r="D7" s="192"/>
      <c r="E7" s="192"/>
      <c r="F7" s="13"/>
      <c r="G7" s="192" t="s">
        <v>314</v>
      </c>
      <c r="H7" s="192"/>
      <c r="I7" s="192"/>
      <c r="J7" s="13"/>
      <c r="K7" s="192" t="s">
        <v>313</v>
      </c>
      <c r="L7" s="192"/>
      <c r="M7" s="192"/>
      <c r="N7" s="13"/>
      <c r="O7" s="192" t="s">
        <v>314</v>
      </c>
      <c r="P7" s="192"/>
      <c r="Q7" s="192"/>
      <c r="R7" s="13"/>
      <c r="S7" s="192" t="s">
        <v>313</v>
      </c>
      <c r="T7" s="192"/>
      <c r="U7" s="192"/>
      <c r="V7" s="13"/>
      <c r="W7" s="192" t="s">
        <v>314</v>
      </c>
      <c r="X7" s="192"/>
      <c r="Y7" s="192"/>
    </row>
    <row r="8" spans="1:28" ht="3" customHeight="1">
      <c r="A8" s="194"/>
      <c r="B8" s="13"/>
      <c r="C8" s="192"/>
      <c r="D8" s="192"/>
      <c r="E8" s="192"/>
      <c r="F8" s="13"/>
      <c r="G8" s="13"/>
      <c r="H8" s="13"/>
      <c r="I8" s="13"/>
      <c r="J8" s="13"/>
      <c r="K8" s="192"/>
      <c r="L8" s="192"/>
      <c r="M8" s="192"/>
      <c r="N8" s="13"/>
      <c r="O8" s="13"/>
      <c r="P8" s="13"/>
      <c r="Q8" s="13"/>
      <c r="R8" s="13"/>
      <c r="S8" s="192"/>
      <c r="T8" s="192"/>
      <c r="U8" s="192"/>
      <c r="V8" s="13"/>
      <c r="W8" s="13"/>
      <c r="X8" s="13"/>
      <c r="Y8" s="13"/>
    </row>
    <row r="9" spans="1:28">
      <c r="A9" s="194"/>
      <c r="B9" s="13"/>
      <c r="C9" s="192"/>
      <c r="D9" s="192"/>
      <c r="E9" s="192"/>
      <c r="F9" s="13"/>
      <c r="G9" s="192" t="s">
        <v>315</v>
      </c>
      <c r="H9" s="192"/>
      <c r="I9" s="192"/>
      <c r="J9" s="13"/>
      <c r="K9" s="192"/>
      <c r="L9" s="192"/>
      <c r="M9" s="192"/>
      <c r="N9" s="13"/>
      <c r="O9" s="192" t="s">
        <v>315</v>
      </c>
      <c r="P9" s="192"/>
      <c r="Q9" s="192"/>
      <c r="R9" s="13"/>
      <c r="S9" s="192"/>
      <c r="T9" s="192"/>
      <c r="U9" s="192"/>
      <c r="V9" s="13"/>
      <c r="W9" s="192" t="s">
        <v>315</v>
      </c>
      <c r="X9" s="192"/>
      <c r="Y9" s="192"/>
    </row>
    <row r="10" spans="1:28" ht="3" customHeight="1">
      <c r="A10" s="194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 spans="1:28" ht="37.5" customHeight="1">
      <c r="A11" s="194"/>
      <c r="B11" s="13"/>
      <c r="C11" s="88">
        <v>2018</v>
      </c>
      <c r="D11" s="13"/>
      <c r="E11" s="88">
        <v>2019</v>
      </c>
      <c r="F11" s="13"/>
      <c r="G11" s="88" t="s">
        <v>349</v>
      </c>
      <c r="H11" s="13"/>
      <c r="I11" s="88" t="s">
        <v>350</v>
      </c>
      <c r="J11" s="13"/>
      <c r="K11" s="88">
        <v>2018</v>
      </c>
      <c r="L11" s="13"/>
      <c r="M11" s="88">
        <v>2019</v>
      </c>
      <c r="N11" s="13"/>
      <c r="O11" s="88" t="s">
        <v>349</v>
      </c>
      <c r="P11" s="13"/>
      <c r="Q11" s="88" t="s">
        <v>350</v>
      </c>
      <c r="R11" s="13"/>
      <c r="S11" s="88">
        <v>2018</v>
      </c>
      <c r="T11" s="13"/>
      <c r="U11" s="88">
        <v>2019</v>
      </c>
      <c r="V11" s="13"/>
      <c r="W11" s="88" t="s">
        <v>349</v>
      </c>
      <c r="X11" s="13"/>
      <c r="Y11" s="88" t="s">
        <v>350</v>
      </c>
    </row>
    <row r="12" spans="1:28" ht="6.75" customHeight="1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 spans="1:28" ht="13.5" customHeight="1">
      <c r="A13" s="109" t="s">
        <v>320</v>
      </c>
      <c r="B13" s="110"/>
      <c r="C13" s="111">
        <f>SUM(C14:C25)</f>
        <v>75033.168539000006</v>
      </c>
      <c r="D13" s="112"/>
      <c r="E13" s="111">
        <f>SUM(E14:E25)</f>
        <v>20252.458031999995</v>
      </c>
      <c r="F13" s="112"/>
      <c r="G13" s="113"/>
      <c r="H13" s="112"/>
      <c r="I13" s="112"/>
      <c r="J13" s="112"/>
      <c r="K13" s="111">
        <f>SUM(K14:K25)</f>
        <v>56817.448317999995</v>
      </c>
      <c r="L13" s="112"/>
      <c r="M13" s="111">
        <f>SUM(M14:M25)</f>
        <v>15480.270496999998</v>
      </c>
      <c r="N13" s="112"/>
      <c r="O13" s="113"/>
      <c r="P13" s="112"/>
      <c r="Q13" s="112"/>
      <c r="R13" s="112"/>
      <c r="S13" s="111">
        <f>SUM(S14:S25)</f>
        <v>18215.720220999996</v>
      </c>
      <c r="T13" s="112"/>
      <c r="U13" s="111">
        <f>SUM(U14:U25)</f>
        <v>4772.1875350000009</v>
      </c>
      <c r="V13" s="112"/>
      <c r="W13" s="113"/>
      <c r="X13" s="112"/>
      <c r="Y13" s="112"/>
      <c r="AB13" s="73"/>
    </row>
    <row r="14" spans="1:28" ht="13.5" customHeight="1">
      <c r="A14" s="74" t="s">
        <v>370</v>
      </c>
      <c r="B14" s="13"/>
      <c r="C14" s="75">
        <f>K14+S14</f>
        <v>5977.0457760000018</v>
      </c>
      <c r="D14" s="75"/>
      <c r="E14" s="75">
        <f>M14+U14</f>
        <v>6903.905797999998</v>
      </c>
      <c r="F14" s="13"/>
      <c r="G14" s="76">
        <f>E14/C14*100-100</f>
        <v>15.506992195403186</v>
      </c>
      <c r="H14" s="75"/>
      <c r="I14" s="76">
        <f>E14/C25*100-100</f>
        <v>16.14931318801392</v>
      </c>
      <c r="J14" s="13"/>
      <c r="K14" s="75">
        <v>4467.2274070000012</v>
      </c>
      <c r="L14" s="75"/>
      <c r="M14" s="75">
        <v>5113.4315879999976</v>
      </c>
      <c r="N14" s="13"/>
      <c r="O14" s="76">
        <f>M14/K14*100-100</f>
        <v>14.465441808210059</v>
      </c>
      <c r="P14" s="75"/>
      <c r="Q14" s="76">
        <f>M14/K25*100-100</f>
        <v>11.0560545541708</v>
      </c>
      <c r="R14" s="13"/>
      <c r="S14" s="75">
        <v>1509.8183690000003</v>
      </c>
      <c r="T14" s="75"/>
      <c r="U14" s="75">
        <v>1790.4742100000003</v>
      </c>
      <c r="V14" s="13"/>
      <c r="W14" s="76">
        <f>U14/S14*100-100</f>
        <v>18.58871548806809</v>
      </c>
      <c r="X14" s="75"/>
      <c r="Y14" s="76">
        <f>U14/S25*100-100</f>
        <v>33.655182086104816</v>
      </c>
    </row>
    <row r="15" spans="1:28" ht="13.5" customHeight="1">
      <c r="A15" s="74" t="s">
        <v>371</v>
      </c>
      <c r="B15" s="13"/>
      <c r="C15" s="75">
        <f t="shared" ref="C15:C25" si="0">K15+S15</f>
        <v>5607.6039599999995</v>
      </c>
      <c r="D15" s="75"/>
      <c r="E15" s="75">
        <f t="shared" ref="E15:E16" si="1">M15+U15</f>
        <v>6317.1075620000001</v>
      </c>
      <c r="F15" s="13"/>
      <c r="G15" s="76">
        <f t="shared" ref="G15:G16" si="2">E15/C15*100-100</f>
        <v>12.65252694485936</v>
      </c>
      <c r="H15" s="75"/>
      <c r="I15" s="76">
        <f t="shared" ref="I15:I16" si="3">E15/E14*100-100</f>
        <v>-8.4995110473550852</v>
      </c>
      <c r="J15" s="13"/>
      <c r="K15" s="75">
        <v>4348.1433399999996</v>
      </c>
      <c r="L15" s="75"/>
      <c r="M15" s="75">
        <v>4824.5087979999998</v>
      </c>
      <c r="N15" s="13"/>
      <c r="O15" s="76">
        <f t="shared" ref="O15:O16" si="4">M15/K15*100-100</f>
        <v>10.95560612314128</v>
      </c>
      <c r="P15" s="75"/>
      <c r="Q15" s="76">
        <f t="shared" ref="Q15:Q16" si="5">M15/M14*100-100</f>
        <v>-5.6502719363261065</v>
      </c>
      <c r="R15" s="13"/>
      <c r="S15" s="75">
        <v>1259.4606199999998</v>
      </c>
      <c r="T15" s="75"/>
      <c r="U15" s="75">
        <v>1492.5987640000003</v>
      </c>
      <c r="V15" s="13"/>
      <c r="W15" s="76">
        <f t="shared" ref="W15:W16" si="6">U15/S15*100-100</f>
        <v>18.510951457934468</v>
      </c>
      <c r="X15" s="75"/>
      <c r="Y15" s="76">
        <f t="shared" ref="Y15:Y16" si="7">U15/U14*100-100</f>
        <v>-16.636678949986106</v>
      </c>
    </row>
    <row r="16" spans="1:28" ht="13.5" customHeight="1">
      <c r="A16" s="74" t="s">
        <v>372</v>
      </c>
      <c r="B16" s="13"/>
      <c r="C16" s="75">
        <f t="shared" si="0"/>
        <v>6270.246509999999</v>
      </c>
      <c r="D16" s="75"/>
      <c r="E16" s="75">
        <f t="shared" si="1"/>
        <v>7031.4446719999996</v>
      </c>
      <c r="F16" s="13"/>
      <c r="G16" s="76">
        <f t="shared" si="2"/>
        <v>12.139844275436644</v>
      </c>
      <c r="H16" s="75"/>
      <c r="I16" s="76">
        <f t="shared" si="3"/>
        <v>11.3079776304116</v>
      </c>
      <c r="J16" s="13"/>
      <c r="K16" s="75">
        <v>4925.7421220000006</v>
      </c>
      <c r="L16" s="75"/>
      <c r="M16" s="75">
        <v>5542.3301109999993</v>
      </c>
      <c r="N16" s="13"/>
      <c r="O16" s="76">
        <f t="shared" si="4"/>
        <v>12.517666855642148</v>
      </c>
      <c r="P16" s="75"/>
      <c r="Q16" s="76">
        <f t="shared" si="5"/>
        <v>14.878640356041473</v>
      </c>
      <c r="R16" s="13"/>
      <c r="S16" s="75">
        <v>1344.5043879999989</v>
      </c>
      <c r="T16" s="75"/>
      <c r="U16" s="75">
        <v>1489.1145609999999</v>
      </c>
      <c r="V16" s="13"/>
      <c r="W16" s="76">
        <f t="shared" si="6"/>
        <v>10.755649017636458</v>
      </c>
      <c r="X16" s="75"/>
      <c r="Y16" s="76">
        <f t="shared" si="7"/>
        <v>-0.2334319901661388</v>
      </c>
    </row>
    <row r="17" spans="1:25" ht="13.5" customHeight="1">
      <c r="A17" s="74" t="s">
        <v>373</v>
      </c>
      <c r="B17" s="13"/>
      <c r="C17" s="75">
        <f t="shared" si="0"/>
        <v>6131.7039389999991</v>
      </c>
      <c r="D17" s="75"/>
      <c r="E17" s="75"/>
      <c r="F17" s="13"/>
      <c r="G17" s="76"/>
      <c r="H17" s="75"/>
      <c r="I17" s="76"/>
      <c r="J17" s="13"/>
      <c r="K17" s="75">
        <v>4639.4371539999993</v>
      </c>
      <c r="L17" s="75"/>
      <c r="M17" s="75"/>
      <c r="N17" s="13"/>
      <c r="O17" s="76"/>
      <c r="P17" s="75"/>
      <c r="Q17" s="76"/>
      <c r="R17" s="13"/>
      <c r="S17" s="75">
        <v>1492.2667849999996</v>
      </c>
      <c r="T17" s="75"/>
      <c r="U17" s="75"/>
      <c r="V17" s="13"/>
      <c r="W17" s="76"/>
      <c r="X17" s="75"/>
      <c r="Y17" s="76"/>
    </row>
    <row r="18" spans="1:25" ht="13.5" customHeight="1">
      <c r="A18" s="74" t="s">
        <v>374</v>
      </c>
      <c r="B18" s="13"/>
      <c r="C18" s="75">
        <f t="shared" si="0"/>
        <v>6326.5458190000008</v>
      </c>
      <c r="D18" s="75"/>
      <c r="E18" s="75"/>
      <c r="F18" s="13"/>
      <c r="G18" s="76"/>
      <c r="H18" s="75"/>
      <c r="I18" s="76"/>
      <c r="J18" s="13"/>
      <c r="K18" s="75">
        <v>4937.3235920000006</v>
      </c>
      <c r="L18" s="75"/>
      <c r="M18" s="75"/>
      <c r="N18" s="13"/>
      <c r="O18" s="76"/>
      <c r="P18" s="75"/>
      <c r="Q18" s="76"/>
      <c r="R18" s="13"/>
      <c r="S18" s="75">
        <v>1389.2222270000002</v>
      </c>
      <c r="T18" s="75"/>
      <c r="U18" s="75"/>
      <c r="V18" s="13"/>
      <c r="W18" s="76"/>
      <c r="X18" s="75"/>
      <c r="Y18" s="76"/>
    </row>
    <row r="19" spans="1:25" ht="13.5" customHeight="1">
      <c r="A19" s="74" t="s">
        <v>375</v>
      </c>
      <c r="B19" s="13"/>
      <c r="C19" s="75">
        <f t="shared" si="0"/>
        <v>6867.7352959999989</v>
      </c>
      <c r="D19" s="75"/>
      <c r="E19" s="75"/>
      <c r="F19" s="13"/>
      <c r="G19" s="76"/>
      <c r="H19" s="75"/>
      <c r="I19" s="76"/>
      <c r="J19" s="13"/>
      <c r="K19" s="75">
        <v>4952.1173459999982</v>
      </c>
      <c r="L19" s="75"/>
      <c r="M19" s="75"/>
      <c r="N19" s="13"/>
      <c r="O19" s="76"/>
      <c r="P19" s="75"/>
      <c r="Q19" s="76"/>
      <c r="R19" s="13"/>
      <c r="S19" s="75">
        <v>1915.6179500000003</v>
      </c>
      <c r="T19" s="75"/>
      <c r="U19" s="75"/>
      <c r="V19" s="13"/>
      <c r="W19" s="76"/>
      <c r="X19" s="75"/>
      <c r="Y19" s="76"/>
    </row>
    <row r="20" spans="1:25" ht="13.5" customHeight="1">
      <c r="A20" s="74" t="s">
        <v>376</v>
      </c>
      <c r="B20" s="13"/>
      <c r="C20" s="75">
        <f t="shared" si="0"/>
        <v>6567.5695370000003</v>
      </c>
      <c r="D20" s="75"/>
      <c r="E20" s="75"/>
      <c r="F20" s="13"/>
      <c r="G20" s="76"/>
      <c r="H20" s="75"/>
      <c r="I20" s="76"/>
      <c r="J20" s="13"/>
      <c r="K20" s="75">
        <v>4832.5034290000003</v>
      </c>
      <c r="L20" s="75"/>
      <c r="M20" s="75"/>
      <c r="N20" s="13"/>
      <c r="O20" s="76"/>
      <c r="P20" s="75"/>
      <c r="Q20" s="76"/>
      <c r="R20" s="13"/>
      <c r="S20" s="75">
        <v>1735.0661079999998</v>
      </c>
      <c r="T20" s="75"/>
      <c r="U20" s="75"/>
      <c r="V20" s="13"/>
      <c r="W20" s="76"/>
      <c r="X20" s="75"/>
      <c r="Y20" s="76"/>
    </row>
    <row r="21" spans="1:25" ht="13.5" customHeight="1">
      <c r="A21" s="74" t="s">
        <v>377</v>
      </c>
      <c r="B21" s="13"/>
      <c r="C21" s="75">
        <f t="shared" si="0"/>
        <v>5727.5889759999991</v>
      </c>
      <c r="D21" s="75"/>
      <c r="E21" s="75"/>
      <c r="F21" s="13"/>
      <c r="G21" s="76"/>
      <c r="H21" s="75"/>
      <c r="I21" s="76"/>
      <c r="J21" s="13"/>
      <c r="K21" s="75">
        <v>4014.3085639999999</v>
      </c>
      <c r="L21" s="75"/>
      <c r="M21" s="75"/>
      <c r="N21" s="13"/>
      <c r="O21" s="76"/>
      <c r="P21" s="75"/>
      <c r="Q21" s="76"/>
      <c r="R21" s="13"/>
      <c r="S21" s="75">
        <v>1713.2804119999996</v>
      </c>
      <c r="T21" s="75"/>
      <c r="U21" s="75"/>
      <c r="V21" s="13"/>
      <c r="W21" s="76"/>
      <c r="X21" s="75"/>
      <c r="Y21" s="76"/>
    </row>
    <row r="22" spans="1:25" ht="13.5" customHeight="1">
      <c r="A22" s="74" t="s">
        <v>378</v>
      </c>
      <c r="B22" s="13"/>
      <c r="C22" s="75">
        <f t="shared" si="0"/>
        <v>5937.1145289999986</v>
      </c>
      <c r="D22" s="75"/>
      <c r="E22" s="75"/>
      <c r="F22" s="13"/>
      <c r="G22" s="76"/>
      <c r="H22" s="75"/>
      <c r="I22" s="76"/>
      <c r="J22" s="13"/>
      <c r="K22" s="75">
        <v>4512.7268459999996</v>
      </c>
      <c r="L22" s="75"/>
      <c r="M22" s="75"/>
      <c r="N22" s="13"/>
      <c r="O22" s="76"/>
      <c r="P22" s="75"/>
      <c r="Q22" s="76"/>
      <c r="R22" s="13"/>
      <c r="S22" s="75">
        <v>1424.3876829999992</v>
      </c>
      <c r="T22" s="75"/>
      <c r="U22" s="75"/>
      <c r="V22" s="13"/>
      <c r="W22" s="76"/>
      <c r="X22" s="75"/>
      <c r="Y22" s="76"/>
    </row>
    <row r="23" spans="1:25" ht="13.5" customHeight="1">
      <c r="A23" s="74" t="s">
        <v>379</v>
      </c>
      <c r="B23" s="13"/>
      <c r="C23" s="75">
        <f t="shared" si="0"/>
        <v>6772.4322920000013</v>
      </c>
      <c r="D23" s="75"/>
      <c r="E23" s="75"/>
      <c r="F23" s="13"/>
      <c r="G23" s="76"/>
      <c r="H23" s="75"/>
      <c r="I23" s="76"/>
      <c r="J23" s="13"/>
      <c r="K23" s="75">
        <v>5229.5490680000012</v>
      </c>
      <c r="L23" s="75"/>
      <c r="M23" s="75"/>
      <c r="N23" s="13"/>
      <c r="O23" s="76"/>
      <c r="P23" s="75"/>
      <c r="Q23" s="76"/>
      <c r="R23" s="13"/>
      <c r="S23" s="75">
        <v>1542.8832239999997</v>
      </c>
      <c r="T23" s="75"/>
      <c r="U23" s="75"/>
      <c r="V23" s="13"/>
      <c r="W23" s="76"/>
      <c r="X23" s="75"/>
      <c r="Y23" s="76"/>
    </row>
    <row r="24" spans="1:25" ht="13.5" customHeight="1">
      <c r="A24" s="74" t="s">
        <v>380</v>
      </c>
      <c r="B24" s="13"/>
      <c r="C24" s="75">
        <f t="shared" si="0"/>
        <v>6903.5899790000003</v>
      </c>
      <c r="D24" s="75"/>
      <c r="E24" s="75"/>
      <c r="F24" s="13"/>
      <c r="G24" s="76"/>
      <c r="H24" s="75"/>
      <c r="I24" s="76"/>
      <c r="J24" s="13"/>
      <c r="K24" s="75">
        <v>5353.9995140000001</v>
      </c>
      <c r="L24" s="75"/>
      <c r="M24" s="75"/>
      <c r="N24" s="13"/>
      <c r="O24" s="76"/>
      <c r="P24" s="75"/>
      <c r="Q24" s="76"/>
      <c r="R24" s="13"/>
      <c r="S24" s="75">
        <v>1549.5904649999998</v>
      </c>
      <c r="T24" s="75"/>
      <c r="U24" s="75"/>
      <c r="V24" s="13"/>
      <c r="W24" s="76"/>
      <c r="X24" s="75"/>
      <c r="Y24" s="76"/>
    </row>
    <row r="25" spans="1:25" ht="13.5" customHeight="1">
      <c r="A25" s="74" t="s">
        <v>381</v>
      </c>
      <c r="B25" s="13"/>
      <c r="C25" s="75">
        <f t="shared" si="0"/>
        <v>5943.9919259999979</v>
      </c>
      <c r="D25" s="75"/>
      <c r="E25" s="75"/>
      <c r="F25" s="13"/>
      <c r="G25" s="76"/>
      <c r="H25" s="75"/>
      <c r="I25" s="76"/>
      <c r="J25" s="13"/>
      <c r="K25" s="75">
        <v>4604.3699359999982</v>
      </c>
      <c r="L25" s="75"/>
      <c r="M25" s="75"/>
      <c r="N25" s="13"/>
      <c r="O25" s="76"/>
      <c r="P25" s="75"/>
      <c r="Q25" s="76"/>
      <c r="R25" s="13"/>
      <c r="S25" s="75">
        <v>1339.6219899999996</v>
      </c>
      <c r="T25" s="75"/>
      <c r="U25" s="75"/>
      <c r="V25" s="13"/>
      <c r="W25" s="76"/>
      <c r="X25" s="75"/>
      <c r="Y25" s="76"/>
    </row>
    <row r="26" spans="1:25" ht="3" customHeight="1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</row>
    <row r="27" spans="1:25" ht="3.75" customHeight="1"/>
  </sheetData>
  <mergeCells count="15">
    <mergeCell ref="AA5:AB5"/>
    <mergeCell ref="K7:M9"/>
    <mergeCell ref="O7:Q7"/>
    <mergeCell ref="S7:U9"/>
    <mergeCell ref="W7:Y7"/>
    <mergeCell ref="A1:Y1"/>
    <mergeCell ref="G9:I9"/>
    <mergeCell ref="O9:Q9"/>
    <mergeCell ref="W9:Y9"/>
    <mergeCell ref="C5:I5"/>
    <mergeCell ref="K5:Q5"/>
    <mergeCell ref="S5:Y5"/>
    <mergeCell ref="C7:E9"/>
    <mergeCell ref="G7:I7"/>
    <mergeCell ref="A5:A11"/>
  </mergeCells>
  <hyperlinks>
    <hyperlink ref="AA5:AB5" location="Indice!A1" display="Voltar ao Indice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W44"/>
  <sheetViews>
    <sheetView showGridLines="0" zoomScale="90" zoomScaleNormal="90" workbookViewId="0">
      <selection sqref="A1:Q1"/>
    </sheetView>
  </sheetViews>
  <sheetFormatPr defaultColWidth="9.140625" defaultRowHeight="12.75"/>
  <cols>
    <col min="1" max="1" width="9.140625" style="11"/>
    <col min="2" max="2" width="0.5703125" style="11" customWidth="1"/>
    <col min="3" max="3" width="11.7109375" style="11" customWidth="1"/>
    <col min="4" max="4" width="0.5703125" style="11" customWidth="1"/>
    <col min="5" max="5" width="8.7109375" style="11" customWidth="1"/>
    <col min="6" max="6" width="0.5703125" style="11" customWidth="1"/>
    <col min="7" max="7" width="11.7109375" style="11" customWidth="1"/>
    <col min="8" max="8" width="0.5703125" style="11" customWidth="1"/>
    <col min="9" max="9" width="11.7109375" style="11" customWidth="1"/>
    <col min="10" max="10" width="0.5703125" style="11" customWidth="1"/>
    <col min="11" max="11" width="8.7109375" style="11" customWidth="1"/>
    <col min="12" max="12" width="0.5703125" style="11" customWidth="1"/>
    <col min="13" max="13" width="11.7109375" style="11" customWidth="1"/>
    <col min="14" max="14" width="0.5703125" style="11" customWidth="1"/>
    <col min="15" max="15" width="11.7109375" style="11" customWidth="1"/>
    <col min="16" max="16" width="0.5703125" style="11" customWidth="1"/>
    <col min="17" max="17" width="22.7109375" style="11" customWidth="1"/>
    <col min="18" max="18" width="0.5703125" style="11" customWidth="1"/>
    <col min="19" max="19" width="4.7109375" style="11" customWidth="1"/>
    <col min="20" max="16384" width="9.140625" style="11"/>
  </cols>
  <sheetData>
    <row r="1" spans="1:23" ht="14.25" customHeight="1">
      <c r="A1" s="191" t="s">
        <v>398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40"/>
    </row>
    <row r="2" spans="1:23" ht="3" customHeight="1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40"/>
    </row>
    <row r="3" spans="1:23" ht="3.7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23" ht="38.25" customHeight="1">
      <c r="A4" s="196" t="s">
        <v>163</v>
      </c>
      <c r="B4" s="140"/>
      <c r="C4" s="187" t="s">
        <v>164</v>
      </c>
      <c r="D4" s="140"/>
      <c r="E4" s="197" t="s">
        <v>320</v>
      </c>
      <c r="F4" s="197"/>
      <c r="G4" s="197"/>
      <c r="H4" s="197"/>
      <c r="I4" s="197"/>
      <c r="J4" s="140"/>
      <c r="K4" s="198" t="s">
        <v>448</v>
      </c>
      <c r="L4" s="198"/>
      <c r="M4" s="198"/>
      <c r="N4" s="198"/>
      <c r="O4" s="198"/>
      <c r="P4" s="141"/>
      <c r="Q4" s="142" t="s">
        <v>449</v>
      </c>
      <c r="R4" s="140"/>
    </row>
    <row r="5" spans="1:23" ht="3" customHeight="1">
      <c r="A5" s="196"/>
      <c r="B5" s="140"/>
      <c r="C5" s="187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1"/>
      <c r="Q5" s="140"/>
      <c r="R5" s="140"/>
    </row>
    <row r="6" spans="1:23" ht="19.5" customHeight="1">
      <c r="A6" s="196"/>
      <c r="B6" s="140"/>
      <c r="C6" s="187"/>
      <c r="D6" s="140"/>
      <c r="E6" s="187" t="s">
        <v>313</v>
      </c>
      <c r="F6" s="140"/>
      <c r="G6" s="188" t="s">
        <v>450</v>
      </c>
      <c r="H6" s="188"/>
      <c r="I6" s="188"/>
      <c r="J6" s="140"/>
      <c r="K6" s="187" t="s">
        <v>313</v>
      </c>
      <c r="L6" s="140"/>
      <c r="M6" s="188" t="s">
        <v>450</v>
      </c>
      <c r="N6" s="188"/>
      <c r="O6" s="188"/>
      <c r="P6" s="141"/>
      <c r="Q6" s="139" t="s">
        <v>450</v>
      </c>
      <c r="R6" s="140"/>
      <c r="V6" s="189" t="s">
        <v>193</v>
      </c>
      <c r="W6" s="189"/>
    </row>
    <row r="7" spans="1:23" ht="3" customHeight="1">
      <c r="A7" s="196"/>
      <c r="B7" s="140"/>
      <c r="C7" s="187"/>
      <c r="D7" s="140"/>
      <c r="E7" s="187"/>
      <c r="F7" s="140"/>
      <c r="G7" s="140"/>
      <c r="H7" s="140"/>
      <c r="I7" s="140"/>
      <c r="J7" s="140"/>
      <c r="K7" s="187"/>
      <c r="L7" s="140"/>
      <c r="M7" s="140"/>
      <c r="N7" s="140"/>
      <c r="O7" s="140"/>
      <c r="P7" s="141"/>
      <c r="Q7" s="140"/>
      <c r="R7" s="140"/>
    </row>
    <row r="8" spans="1:23" ht="25.5" customHeight="1">
      <c r="A8" s="196"/>
      <c r="B8" s="140"/>
      <c r="C8" s="187"/>
      <c r="D8" s="140"/>
      <c r="E8" s="187"/>
      <c r="F8" s="140"/>
      <c r="G8" s="139" t="s">
        <v>349</v>
      </c>
      <c r="H8" s="140"/>
      <c r="I8" s="139" t="s">
        <v>350</v>
      </c>
      <c r="J8" s="140"/>
      <c r="K8" s="187"/>
      <c r="L8" s="140"/>
      <c r="M8" s="139" t="s">
        <v>349</v>
      </c>
      <c r="N8" s="140"/>
      <c r="O8" s="139" t="s">
        <v>350</v>
      </c>
      <c r="P8" s="141"/>
      <c r="Q8" s="139" t="s">
        <v>349</v>
      </c>
      <c r="R8" s="140"/>
    </row>
    <row r="9" spans="1:23" ht="6.75" customHeight="1"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05"/>
      <c r="Q9" s="13"/>
      <c r="R9" s="13"/>
    </row>
    <row r="10" spans="1:23" ht="12.75" customHeight="1">
      <c r="A10" s="195">
        <v>2017</v>
      </c>
      <c r="B10" s="13"/>
      <c r="C10" s="143" t="s">
        <v>320</v>
      </c>
      <c r="D10" s="144"/>
      <c r="E10" s="145">
        <f>SUM(E11:E22)</f>
        <v>69688.564626000007</v>
      </c>
      <c r="F10" s="146"/>
      <c r="G10" s="147">
        <v>13.454916192940942</v>
      </c>
      <c r="H10" s="148"/>
      <c r="I10" s="149"/>
      <c r="J10" s="144"/>
      <c r="K10" s="145">
        <f>SUM(K11:K22)</f>
        <v>61598.145357999994</v>
      </c>
      <c r="L10" s="146"/>
      <c r="M10" s="147">
        <v>11.578632329137164</v>
      </c>
      <c r="N10" s="148"/>
      <c r="O10" s="149"/>
      <c r="P10" s="150"/>
      <c r="Q10" s="149"/>
      <c r="R10" s="151"/>
    </row>
    <row r="11" spans="1:23" ht="13.5" customHeight="1">
      <c r="A11" s="195"/>
      <c r="B11" s="13"/>
      <c r="C11" s="74" t="s">
        <v>370</v>
      </c>
      <c r="D11" s="13"/>
      <c r="E11" s="152">
        <v>5401.902294999999</v>
      </c>
      <c r="F11" s="75"/>
      <c r="G11" s="153">
        <v>23.939556913480004</v>
      </c>
      <c r="H11" s="154"/>
      <c r="I11" s="153">
        <v>-2.255798561820427</v>
      </c>
      <c r="J11" s="13"/>
      <c r="K11" s="152">
        <v>4646.5028919999986</v>
      </c>
      <c r="L11" s="75"/>
      <c r="M11" s="153">
        <v>16.479316251873399</v>
      </c>
      <c r="N11" s="154"/>
      <c r="O11" s="153">
        <v>-2.1085417441340866</v>
      </c>
      <c r="P11" s="105"/>
      <c r="Q11" s="153">
        <v>15.668267887893165</v>
      </c>
      <c r="R11" s="154"/>
    </row>
    <row r="12" spans="1:23" ht="13.5" customHeight="1">
      <c r="A12" s="195"/>
      <c r="B12" s="13"/>
      <c r="C12" s="74" t="s">
        <v>371</v>
      </c>
      <c r="D12" s="13"/>
      <c r="E12" s="155">
        <v>5179.81041</v>
      </c>
      <c r="F12" s="75"/>
      <c r="G12" s="153">
        <v>10.091763002493664</v>
      </c>
      <c r="H12" s="154"/>
      <c r="I12" s="153">
        <f>E12/E11*100-100</f>
        <v>-4.1113643466963055</v>
      </c>
      <c r="J12" s="13"/>
      <c r="K12" s="155">
        <v>4537.6467679999996</v>
      </c>
      <c r="L12" s="75"/>
      <c r="M12" s="153">
        <v>5.1846374712822012</v>
      </c>
      <c r="N12" s="154"/>
      <c r="O12" s="153">
        <f>K12/K11*100-100</f>
        <v>-2.3427538200270845</v>
      </c>
      <c r="P12" s="105"/>
      <c r="Q12" s="153">
        <v>15.858273038736812</v>
      </c>
      <c r="R12" s="154"/>
    </row>
    <row r="13" spans="1:23" ht="13.5" customHeight="1">
      <c r="A13" s="195"/>
      <c r="B13" s="13"/>
      <c r="C13" s="74" t="s">
        <v>372</v>
      </c>
      <c r="D13" s="13"/>
      <c r="E13" s="155">
        <v>6218.8529370000033</v>
      </c>
      <c r="F13" s="75"/>
      <c r="G13" s="153">
        <v>17.018709565886851</v>
      </c>
      <c r="H13" s="154"/>
      <c r="I13" s="153">
        <f t="shared" ref="I13:I22" si="0">E13/E12*100-100</f>
        <v>20.059470226826363</v>
      </c>
      <c r="J13" s="13"/>
      <c r="K13" s="155">
        <v>5651.9649200000031</v>
      </c>
      <c r="L13" s="75"/>
      <c r="M13" s="153">
        <v>17.211810428892477</v>
      </c>
      <c r="N13" s="154"/>
      <c r="O13" s="153">
        <f t="shared" ref="O13:O22" si="1">K13/K12*100-100</f>
        <v>24.557181485749439</v>
      </c>
      <c r="P13" s="105"/>
      <c r="Q13" s="153">
        <v>16.849926606785615</v>
      </c>
      <c r="R13" s="154"/>
    </row>
    <row r="14" spans="1:23" ht="13.5" customHeight="1">
      <c r="A14" s="195"/>
      <c r="B14" s="13"/>
      <c r="C14" s="74" t="s">
        <v>373</v>
      </c>
      <c r="D14" s="13"/>
      <c r="E14" s="155">
        <v>5456.6481830000002</v>
      </c>
      <c r="F14" s="75"/>
      <c r="G14" s="153">
        <v>11.288600730376146</v>
      </c>
      <c r="H14" s="154"/>
      <c r="I14" s="153">
        <f t="shared" si="0"/>
        <v>-12.256355982711071</v>
      </c>
      <c r="J14" s="13"/>
      <c r="K14" s="155">
        <v>4783.7908470000002</v>
      </c>
      <c r="L14" s="75"/>
      <c r="M14" s="153">
        <v>6.2005852008430082</v>
      </c>
      <c r="N14" s="154"/>
      <c r="O14" s="153">
        <f t="shared" si="1"/>
        <v>-15.360570797739527</v>
      </c>
      <c r="P14" s="105"/>
      <c r="Q14" s="153">
        <v>12.951923849309694</v>
      </c>
      <c r="R14" s="154"/>
    </row>
    <row r="15" spans="1:23" ht="13.5" customHeight="1">
      <c r="A15" s="195"/>
      <c r="B15" s="13"/>
      <c r="C15" s="74" t="s">
        <v>374</v>
      </c>
      <c r="D15" s="13"/>
      <c r="E15" s="155">
        <v>6345.1629620000003</v>
      </c>
      <c r="F15" s="75"/>
      <c r="G15" s="153">
        <v>22.37786430094242</v>
      </c>
      <c r="H15" s="154"/>
      <c r="I15" s="153">
        <f t="shared" si="0"/>
        <v>16.283160453117304</v>
      </c>
      <c r="J15" s="13"/>
      <c r="K15" s="155">
        <v>5628.600848</v>
      </c>
      <c r="L15" s="75"/>
      <c r="M15" s="153">
        <v>18.728293095342991</v>
      </c>
      <c r="N15" s="154"/>
      <c r="O15" s="153">
        <f t="shared" si="1"/>
        <v>17.659844002791118</v>
      </c>
      <c r="P15" s="105"/>
      <c r="Q15" s="153">
        <v>16.998651851882428</v>
      </c>
      <c r="R15" s="154"/>
    </row>
    <row r="16" spans="1:23" ht="13.5" customHeight="1">
      <c r="A16" s="195"/>
      <c r="B16" s="13"/>
      <c r="C16" s="74" t="s">
        <v>375</v>
      </c>
      <c r="D16" s="13"/>
      <c r="E16" s="155">
        <v>5873.7665230000002</v>
      </c>
      <c r="F16" s="75"/>
      <c r="G16" s="153">
        <v>8.3147330913246265</v>
      </c>
      <c r="H16" s="154"/>
      <c r="I16" s="153">
        <f t="shared" si="0"/>
        <v>-7.4292250935571786</v>
      </c>
      <c r="J16" s="13"/>
      <c r="K16" s="155">
        <v>5297.3550919999998</v>
      </c>
      <c r="L16" s="75"/>
      <c r="M16" s="153">
        <v>8.8339958232172933</v>
      </c>
      <c r="N16" s="154"/>
      <c r="O16" s="153">
        <f t="shared" si="1"/>
        <v>-5.8850461232777036</v>
      </c>
      <c r="P16" s="105"/>
      <c r="Q16" s="153">
        <v>13.9557396241661</v>
      </c>
      <c r="R16" s="154"/>
    </row>
    <row r="17" spans="1:18" ht="13.5" customHeight="1">
      <c r="A17" s="195"/>
      <c r="B17" s="13"/>
      <c r="C17" s="74" t="s">
        <v>376</v>
      </c>
      <c r="D17" s="13"/>
      <c r="E17" s="155">
        <v>5812.8796409999986</v>
      </c>
      <c r="F17" s="75"/>
      <c r="G17" s="153">
        <v>14.035060953934916</v>
      </c>
      <c r="H17" s="154"/>
      <c r="I17" s="153">
        <f t="shared" si="0"/>
        <v>-1.0365900953261615</v>
      </c>
      <c r="J17" s="13"/>
      <c r="K17" s="155">
        <v>5099.2054069999995</v>
      </c>
      <c r="L17" s="75"/>
      <c r="M17" s="153">
        <v>10.496148725307776</v>
      </c>
      <c r="N17" s="154"/>
      <c r="O17" s="153">
        <f t="shared" si="1"/>
        <v>-3.7405399781344357</v>
      </c>
      <c r="P17" s="105"/>
      <c r="Q17" s="153">
        <v>14.814162945165421</v>
      </c>
      <c r="R17" s="154"/>
    </row>
    <row r="18" spans="1:18" ht="13.5" customHeight="1">
      <c r="A18" s="195"/>
      <c r="B18" s="13"/>
      <c r="C18" s="74" t="s">
        <v>377</v>
      </c>
      <c r="D18" s="13"/>
      <c r="E18" s="155">
        <v>5311.8274170000013</v>
      </c>
      <c r="F18" s="75"/>
      <c r="G18" s="153">
        <v>13.220904627430059</v>
      </c>
      <c r="H18" s="154"/>
      <c r="I18" s="153">
        <f t="shared" si="0"/>
        <v>-8.6196903246701311</v>
      </c>
      <c r="J18" s="13"/>
      <c r="K18" s="155">
        <v>4692.9803720000009</v>
      </c>
      <c r="L18" s="75"/>
      <c r="M18" s="153">
        <v>15.274125518726748</v>
      </c>
      <c r="N18" s="154"/>
      <c r="O18" s="153">
        <f t="shared" si="1"/>
        <v>-7.9664379560460077</v>
      </c>
      <c r="P18" s="105"/>
      <c r="Q18" s="153">
        <v>11.744728939991674</v>
      </c>
      <c r="R18" s="154"/>
    </row>
    <row r="19" spans="1:18" ht="13.5" customHeight="1">
      <c r="A19" s="195"/>
      <c r="B19" s="13"/>
      <c r="C19" s="74" t="s">
        <v>378</v>
      </c>
      <c r="D19" s="13"/>
      <c r="E19" s="155">
        <v>5916.0192860000016</v>
      </c>
      <c r="F19" s="75"/>
      <c r="G19" s="153">
        <v>9.1412416923425894</v>
      </c>
      <c r="H19" s="154"/>
      <c r="I19" s="153">
        <f t="shared" si="0"/>
        <v>11.374463467437621</v>
      </c>
      <c r="J19" s="13"/>
      <c r="K19" s="155">
        <v>5272.7201640000021</v>
      </c>
      <c r="L19" s="75"/>
      <c r="M19" s="153">
        <v>8.5774286283426591</v>
      </c>
      <c r="N19" s="154"/>
      <c r="O19" s="153">
        <f t="shared" si="1"/>
        <v>12.353339371690879</v>
      </c>
      <c r="P19" s="105"/>
      <c r="Q19" s="153">
        <v>12.039818547142374</v>
      </c>
      <c r="R19" s="154"/>
    </row>
    <row r="20" spans="1:18" ht="13.5" customHeight="1">
      <c r="A20" s="195"/>
      <c r="B20" s="13"/>
      <c r="C20" s="74" t="s">
        <v>379</v>
      </c>
      <c r="D20" s="13"/>
      <c r="E20" s="155">
        <v>6445.0639490000003</v>
      </c>
      <c r="F20" s="75"/>
      <c r="G20" s="153">
        <v>22.313876689657292</v>
      </c>
      <c r="H20" s="154"/>
      <c r="I20" s="153">
        <f t="shared" si="0"/>
        <v>8.9425784032171691</v>
      </c>
      <c r="J20" s="13"/>
      <c r="K20" s="155">
        <v>5663.2064300000002</v>
      </c>
      <c r="L20" s="75"/>
      <c r="M20" s="153">
        <v>20.866124383391011</v>
      </c>
      <c r="N20" s="154"/>
      <c r="O20" s="153">
        <f t="shared" si="1"/>
        <v>7.4057839948738433</v>
      </c>
      <c r="P20" s="105"/>
      <c r="Q20" s="153">
        <v>14.89823088213231</v>
      </c>
      <c r="R20" s="154"/>
    </row>
    <row r="21" spans="1:18" ht="13.5" customHeight="1">
      <c r="A21" s="195"/>
      <c r="B21" s="13"/>
      <c r="C21" s="74" t="s">
        <v>380</v>
      </c>
      <c r="D21" s="13"/>
      <c r="E21" s="155">
        <v>6144.8654190000007</v>
      </c>
      <c r="F21" s="75"/>
      <c r="G21" s="153">
        <v>11.12234324510743</v>
      </c>
      <c r="H21" s="154"/>
      <c r="I21" s="153">
        <f t="shared" si="0"/>
        <v>-4.6578052968206407</v>
      </c>
      <c r="J21" s="13"/>
      <c r="K21" s="155">
        <v>5429.8154680000007</v>
      </c>
      <c r="L21" s="75"/>
      <c r="M21" s="153">
        <v>8.725444092104425</v>
      </c>
      <c r="N21" s="154"/>
      <c r="O21" s="153">
        <f t="shared" si="1"/>
        <v>-4.1211805517744438</v>
      </c>
      <c r="P21" s="105"/>
      <c r="Q21" s="153">
        <v>14.096072683259493</v>
      </c>
      <c r="R21" s="154"/>
    </row>
    <row r="22" spans="1:18" ht="13.5" customHeight="1">
      <c r="A22" s="195"/>
      <c r="B22" s="13"/>
      <c r="C22" s="74" t="s">
        <v>381</v>
      </c>
      <c r="D22" s="13"/>
      <c r="E22" s="155">
        <v>5581.7656039999993</v>
      </c>
      <c r="F22" s="75"/>
      <c r="G22" s="153">
        <v>0.99872078083893712</v>
      </c>
      <c r="H22" s="154"/>
      <c r="I22" s="153">
        <f t="shared" si="0"/>
        <v>-9.163745283320452</v>
      </c>
      <c r="J22" s="13"/>
      <c r="K22" s="155">
        <v>4894.3561499999987</v>
      </c>
      <c r="L22" s="75"/>
      <c r="M22" s="153">
        <v>3.113173903748347</v>
      </c>
      <c r="N22" s="154"/>
      <c r="O22" s="153">
        <f t="shared" si="1"/>
        <v>-9.8614643749068591</v>
      </c>
      <c r="P22" s="105"/>
      <c r="Q22" s="153">
        <v>11.307477380345745</v>
      </c>
      <c r="R22" s="154"/>
    </row>
    <row r="23" spans="1:18" ht="6.75" customHeight="1">
      <c r="A23" s="156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05"/>
      <c r="Q23" s="13"/>
      <c r="R23" s="13"/>
    </row>
    <row r="24" spans="1:18" ht="13.5" customHeight="1">
      <c r="A24" s="195">
        <v>2018</v>
      </c>
      <c r="B24" s="13"/>
      <c r="C24" s="143" t="s">
        <v>320</v>
      </c>
      <c r="D24" s="144"/>
      <c r="E24" s="145">
        <f>SUM(E25:E36)</f>
        <v>75033.168539000006</v>
      </c>
      <c r="F24" s="146"/>
      <c r="G24" s="147">
        <f t="shared" ref="G24:G36" si="2">E24/E10*100-100</f>
        <v>7.6692696164472096</v>
      </c>
      <c r="H24" s="148"/>
      <c r="I24" s="149"/>
      <c r="J24" s="144"/>
      <c r="K24" s="145">
        <f>SUM(K25:K36)</f>
        <v>66122.696557999981</v>
      </c>
      <c r="L24" s="146"/>
      <c r="M24" s="147">
        <f t="shared" ref="M24:M36" si="3">K24/K10*100-100</f>
        <v>7.3452717995061647</v>
      </c>
      <c r="N24" s="148"/>
      <c r="O24" s="149"/>
      <c r="P24" s="150"/>
      <c r="Q24" s="149"/>
      <c r="R24" s="154"/>
    </row>
    <row r="25" spans="1:18" ht="13.5" customHeight="1">
      <c r="A25" s="195"/>
      <c r="B25" s="13"/>
      <c r="C25" s="74" t="s">
        <v>370</v>
      </c>
      <c r="D25" s="13"/>
      <c r="E25" s="75">
        <v>5977.0457760000018</v>
      </c>
      <c r="F25" s="75"/>
      <c r="G25" s="153">
        <f t="shared" si="2"/>
        <v>10.647054492865522</v>
      </c>
      <c r="H25" s="154"/>
      <c r="I25" s="153">
        <f>E25/E22*100-100</f>
        <v>7.0816333046435602</v>
      </c>
      <c r="J25" s="13"/>
      <c r="K25" s="75">
        <v>5177.2252160000016</v>
      </c>
      <c r="L25" s="75"/>
      <c r="M25" s="153">
        <f t="shared" si="3"/>
        <v>11.421973392371299</v>
      </c>
      <c r="N25" s="154"/>
      <c r="O25" s="153">
        <f>K25/K22*100-100</f>
        <v>5.7794949392884405</v>
      </c>
      <c r="P25" s="105"/>
      <c r="Q25" s="153">
        <v>7.5669090045318939</v>
      </c>
      <c r="R25" s="154"/>
    </row>
    <row r="26" spans="1:18" ht="13.5" customHeight="1">
      <c r="A26" s="195"/>
      <c r="B26" s="13"/>
      <c r="C26" s="74" t="s">
        <v>371</v>
      </c>
      <c r="D26" s="13"/>
      <c r="E26" s="75">
        <v>5607.6039599999995</v>
      </c>
      <c r="F26" s="75"/>
      <c r="G26" s="153">
        <f t="shared" si="2"/>
        <v>8.2588650189611883</v>
      </c>
      <c r="H26" s="154"/>
      <c r="I26" s="153">
        <f>E26/E25*100-100</f>
        <v>-6.1810103158895799</v>
      </c>
      <c r="J26" s="13"/>
      <c r="K26" s="75">
        <v>4950.6803949999994</v>
      </c>
      <c r="L26" s="75"/>
      <c r="M26" s="153">
        <f t="shared" si="3"/>
        <v>9.1023750441034679</v>
      </c>
      <c r="N26" s="154"/>
      <c r="O26" s="153">
        <f>K26/K25*100-100</f>
        <v>-4.3757961368934559</v>
      </c>
      <c r="P26" s="105"/>
      <c r="Q26" s="153">
        <v>6.5688690737143958</v>
      </c>
      <c r="R26" s="154"/>
    </row>
    <row r="27" spans="1:18" ht="13.5" customHeight="1">
      <c r="A27" s="195"/>
      <c r="B27" s="13"/>
      <c r="C27" s="74" t="s">
        <v>372</v>
      </c>
      <c r="D27" s="13"/>
      <c r="E27" s="75">
        <v>6270.246509999999</v>
      </c>
      <c r="F27" s="75"/>
      <c r="G27" s="153">
        <f t="shared" si="2"/>
        <v>0.82641563517643135</v>
      </c>
      <c r="H27" s="154"/>
      <c r="I27" s="153">
        <f t="shared" ref="I27:I36" si="4">E27/E26*100-100</f>
        <v>11.816857159077969</v>
      </c>
      <c r="J27" s="13"/>
      <c r="K27" s="75">
        <v>5642.8647019999989</v>
      </c>
      <c r="L27" s="75"/>
      <c r="M27" s="153">
        <f t="shared" si="3"/>
        <v>-0.16100981037236295</v>
      </c>
      <c r="N27" s="154"/>
      <c r="O27" s="153">
        <f t="shared" ref="O27:O36" si="5">K27/K26*100-100</f>
        <v>13.981599533249607</v>
      </c>
      <c r="P27" s="105"/>
      <c r="Q27" s="153">
        <v>6.2755661116805612</v>
      </c>
      <c r="R27" s="154"/>
    </row>
    <row r="28" spans="1:18" ht="13.5" customHeight="1">
      <c r="A28" s="195"/>
      <c r="B28" s="13"/>
      <c r="C28" s="74" t="s">
        <v>373</v>
      </c>
      <c r="D28" s="13"/>
      <c r="E28" s="75">
        <v>6131.7039389999991</v>
      </c>
      <c r="F28" s="75"/>
      <c r="G28" s="153">
        <f t="shared" si="2"/>
        <v>12.37125307259339</v>
      </c>
      <c r="H28" s="154"/>
      <c r="I28" s="153">
        <f t="shared" si="4"/>
        <v>-2.2095235136138172</v>
      </c>
      <c r="J28" s="13"/>
      <c r="K28" s="75">
        <v>5472.3321239999996</v>
      </c>
      <c r="L28" s="75"/>
      <c r="M28" s="153">
        <f t="shared" si="3"/>
        <v>14.393214482439092</v>
      </c>
      <c r="N28" s="154"/>
      <c r="O28" s="153">
        <f t="shared" si="5"/>
        <v>-3.0220922706078284</v>
      </c>
      <c r="P28" s="105"/>
      <c r="Q28" s="153">
        <v>6.8479474671566294</v>
      </c>
      <c r="R28" s="154"/>
    </row>
    <row r="29" spans="1:18" ht="13.5" customHeight="1">
      <c r="A29" s="195"/>
      <c r="B29" s="13"/>
      <c r="C29" s="74" t="s">
        <v>374</v>
      </c>
      <c r="D29" s="13"/>
      <c r="E29" s="75">
        <v>6326.5458190000008</v>
      </c>
      <c r="F29" s="75"/>
      <c r="G29" s="153">
        <f t="shared" si="2"/>
        <v>-0.2934068535590626</v>
      </c>
      <c r="H29" s="154"/>
      <c r="I29" s="153">
        <f t="shared" si="4"/>
        <v>3.1776139542669739</v>
      </c>
      <c r="J29" s="13"/>
      <c r="K29" s="75">
        <v>5737.9591980000005</v>
      </c>
      <c r="L29" s="75"/>
      <c r="M29" s="153">
        <f t="shared" si="3"/>
        <v>1.942904692537553</v>
      </c>
      <c r="N29" s="154"/>
      <c r="O29" s="153">
        <f t="shared" si="5"/>
        <v>4.8540013285202548</v>
      </c>
      <c r="P29" s="105"/>
      <c r="Q29" s="153">
        <v>3.9278917956581552</v>
      </c>
      <c r="R29" s="154"/>
    </row>
    <row r="30" spans="1:18" ht="13.5" customHeight="1">
      <c r="A30" s="195"/>
      <c r="B30" s="13"/>
      <c r="C30" s="74" t="s">
        <v>375</v>
      </c>
      <c r="D30" s="13"/>
      <c r="E30" s="75">
        <v>6867.7352959999989</v>
      </c>
      <c r="F30" s="75"/>
      <c r="G30" s="153">
        <f t="shared" si="2"/>
        <v>16.922170282184339</v>
      </c>
      <c r="H30" s="154"/>
      <c r="I30" s="153">
        <f t="shared" si="4"/>
        <v>8.5542647201682769</v>
      </c>
      <c r="J30" s="13"/>
      <c r="K30" s="75">
        <v>5783.5952929999985</v>
      </c>
      <c r="L30" s="75"/>
      <c r="M30" s="153">
        <f t="shared" si="3"/>
        <v>9.1789240584289473</v>
      </c>
      <c r="N30" s="154"/>
      <c r="O30" s="153">
        <f t="shared" si="5"/>
        <v>0.79533669420139574</v>
      </c>
      <c r="P30" s="105"/>
      <c r="Q30" s="153">
        <v>9.3372189412960864</v>
      </c>
      <c r="R30" s="154"/>
    </row>
    <row r="31" spans="1:18" ht="13.5" customHeight="1">
      <c r="A31" s="195"/>
      <c r="B31" s="13"/>
      <c r="C31" s="74" t="s">
        <v>376</v>
      </c>
      <c r="D31" s="13"/>
      <c r="E31" s="75">
        <v>6567.5695370000003</v>
      </c>
      <c r="F31" s="75"/>
      <c r="G31" s="153">
        <f t="shared" si="2"/>
        <v>12.983064205853239</v>
      </c>
      <c r="H31" s="154"/>
      <c r="I31" s="153">
        <f t="shared" si="4"/>
        <v>-4.3706658172283568</v>
      </c>
      <c r="J31" s="13"/>
      <c r="K31" s="75">
        <v>5775.156594</v>
      </c>
      <c r="L31" s="75"/>
      <c r="M31" s="153">
        <f t="shared" si="3"/>
        <v>13.256010163310549</v>
      </c>
      <c r="N31" s="154"/>
      <c r="O31" s="153">
        <f t="shared" si="5"/>
        <v>-0.14590749477598308</v>
      </c>
      <c r="P31" s="105"/>
      <c r="Q31" s="153">
        <v>9.5943868632984817</v>
      </c>
      <c r="R31" s="154"/>
    </row>
    <row r="32" spans="1:18" ht="13.5" customHeight="1">
      <c r="A32" s="195"/>
      <c r="B32" s="13"/>
      <c r="C32" s="74" t="s">
        <v>377</v>
      </c>
      <c r="D32" s="13"/>
      <c r="E32" s="75">
        <v>5727.5889759999991</v>
      </c>
      <c r="F32" s="75"/>
      <c r="G32" s="153">
        <f t="shared" si="2"/>
        <v>7.8270908740256289</v>
      </c>
      <c r="H32" s="154"/>
      <c r="I32" s="153">
        <f t="shared" si="4"/>
        <v>-12.789823636701016</v>
      </c>
      <c r="J32" s="13"/>
      <c r="K32" s="75">
        <v>4713.5753869999999</v>
      </c>
      <c r="L32" s="75"/>
      <c r="M32" s="153">
        <f t="shared" si="3"/>
        <v>0.43884724348895077</v>
      </c>
      <c r="N32" s="154"/>
      <c r="O32" s="153">
        <f t="shared" si="5"/>
        <v>-18.381860123116184</v>
      </c>
      <c r="P32" s="105"/>
      <c r="Q32" s="153">
        <v>12.733026984371548</v>
      </c>
      <c r="R32" s="154"/>
    </row>
    <row r="33" spans="1:18" ht="13.5" customHeight="1">
      <c r="A33" s="195"/>
      <c r="B33" s="13"/>
      <c r="C33" s="74" t="s">
        <v>378</v>
      </c>
      <c r="D33" s="13"/>
      <c r="E33" s="75">
        <v>5937.1145289999986</v>
      </c>
      <c r="F33" s="75"/>
      <c r="G33" s="153">
        <f t="shared" si="2"/>
        <v>0.35657833384550486</v>
      </c>
      <c r="H33" s="154"/>
      <c r="I33" s="153">
        <f t="shared" si="4"/>
        <v>3.6581806738919909</v>
      </c>
      <c r="J33" s="13"/>
      <c r="K33" s="75">
        <v>5355.1373029999977</v>
      </c>
      <c r="L33" s="75"/>
      <c r="M33" s="153">
        <f t="shared" si="3"/>
        <v>1.5630857780525957</v>
      </c>
      <c r="N33" s="154"/>
      <c r="O33" s="153">
        <f t="shared" si="5"/>
        <v>13.61093996225074</v>
      </c>
      <c r="P33" s="105"/>
      <c r="Q33" s="153">
        <v>6.9923468867835794</v>
      </c>
      <c r="R33" s="154"/>
    </row>
    <row r="34" spans="1:18" ht="13.5" customHeight="1">
      <c r="A34" s="195"/>
      <c r="B34" s="13"/>
      <c r="C34" s="74" t="s">
        <v>379</v>
      </c>
      <c r="D34" s="13"/>
      <c r="E34" s="75">
        <v>6772.4322920000013</v>
      </c>
      <c r="F34" s="75"/>
      <c r="G34" s="153">
        <f t="shared" si="2"/>
        <v>5.0793653188001997</v>
      </c>
      <c r="H34" s="154"/>
      <c r="I34" s="153">
        <f t="shared" si="4"/>
        <v>14.069423099720751</v>
      </c>
      <c r="J34" s="13"/>
      <c r="K34" s="75">
        <v>6093.9197220000005</v>
      </c>
      <c r="L34" s="75"/>
      <c r="M34" s="153">
        <f t="shared" si="3"/>
        <v>7.6054669262692016</v>
      </c>
      <c r="N34" s="154"/>
      <c r="O34" s="153">
        <f t="shared" si="5"/>
        <v>13.795769878507699</v>
      </c>
      <c r="P34" s="105"/>
      <c r="Q34" s="153">
        <v>4.3242743657141176</v>
      </c>
      <c r="R34" s="154"/>
    </row>
    <row r="35" spans="1:18" ht="13.5" customHeight="1">
      <c r="A35" s="195"/>
      <c r="B35" s="13"/>
      <c r="C35" s="74" t="s">
        <v>380</v>
      </c>
      <c r="D35" s="13"/>
      <c r="E35" s="75">
        <v>6903.5899790000003</v>
      </c>
      <c r="F35" s="75"/>
      <c r="G35" s="153">
        <f t="shared" si="2"/>
        <v>12.347293362260032</v>
      </c>
      <c r="H35" s="154"/>
      <c r="I35" s="153">
        <f t="shared" si="4"/>
        <v>1.9366408011923539</v>
      </c>
      <c r="J35" s="13"/>
      <c r="K35" s="75">
        <v>6128.8530979999996</v>
      </c>
      <c r="L35" s="75"/>
      <c r="M35" s="153">
        <f t="shared" si="3"/>
        <v>12.874058687992203</v>
      </c>
      <c r="N35" s="154"/>
      <c r="O35" s="153">
        <f t="shared" si="5"/>
        <v>0.57324969139129678</v>
      </c>
      <c r="P35" s="105"/>
      <c r="Q35" s="153">
        <v>5.9828770018805812</v>
      </c>
      <c r="R35" s="154"/>
    </row>
    <row r="36" spans="1:18" ht="13.5" customHeight="1">
      <c r="A36" s="195"/>
      <c r="B36" s="13"/>
      <c r="C36" s="74" t="s">
        <v>381</v>
      </c>
      <c r="D36" s="13"/>
      <c r="E36" s="75">
        <v>5943.9919259999979</v>
      </c>
      <c r="F36" s="75"/>
      <c r="G36" s="153">
        <f t="shared" si="2"/>
        <v>6.4894577755185736</v>
      </c>
      <c r="H36" s="154"/>
      <c r="I36" s="153">
        <f t="shared" si="4"/>
        <v>-13.89998617992957</v>
      </c>
      <c r="J36" s="13"/>
      <c r="K36" s="75">
        <v>5291.3975259999988</v>
      </c>
      <c r="L36" s="75"/>
      <c r="M36" s="153">
        <f t="shared" si="3"/>
        <v>8.1122289394489684</v>
      </c>
      <c r="N36" s="154"/>
      <c r="O36" s="153">
        <f t="shared" si="5"/>
        <v>-13.664148228210664</v>
      </c>
      <c r="P36" s="105"/>
      <c r="Q36" s="153">
        <v>7.9701933541788605</v>
      </c>
      <c r="R36" s="154"/>
    </row>
    <row r="37" spans="1:18" ht="6.75" customHeight="1">
      <c r="A37" s="156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05"/>
      <c r="Q37" s="13"/>
      <c r="R37" s="13"/>
    </row>
    <row r="38" spans="1:18" ht="13.5" customHeight="1">
      <c r="A38" s="195">
        <v>2019</v>
      </c>
      <c r="B38" s="13"/>
      <c r="C38" s="143"/>
      <c r="D38" s="144"/>
      <c r="E38" s="145"/>
      <c r="F38" s="146"/>
      <c r="G38" s="147"/>
      <c r="H38" s="148"/>
      <c r="I38" s="149"/>
      <c r="J38" s="144"/>
      <c r="K38" s="145"/>
      <c r="L38" s="146"/>
      <c r="M38" s="147"/>
      <c r="N38" s="148"/>
      <c r="O38" s="149"/>
      <c r="P38" s="150"/>
      <c r="Q38" s="149"/>
      <c r="R38" s="154"/>
    </row>
    <row r="39" spans="1:18" ht="13.5" customHeight="1">
      <c r="A39" s="195"/>
      <c r="B39" s="13"/>
      <c r="C39" s="74" t="s">
        <v>370</v>
      </c>
      <c r="D39" s="13"/>
      <c r="E39" s="75">
        <v>6903.905797999998</v>
      </c>
      <c r="F39" s="75"/>
      <c r="G39" s="153">
        <f t="shared" ref="G39:G41" si="6">E39/E25*100-100</f>
        <v>15.506992195403186</v>
      </c>
      <c r="H39" s="154"/>
      <c r="I39" s="153">
        <f>E39/E36*100-100</f>
        <v>16.14931318801392</v>
      </c>
      <c r="J39" s="13"/>
      <c r="K39" s="75">
        <v>6102.5843079999977</v>
      </c>
      <c r="L39" s="75"/>
      <c r="M39" s="153">
        <f t="shared" ref="M39:M41" si="7">K39/K25*100-100</f>
        <v>17.873649559231296</v>
      </c>
      <c r="N39" s="154"/>
      <c r="O39" s="153">
        <f>K39/K36*100-100</f>
        <v>15.330293708120067</v>
      </c>
      <c r="P39" s="105"/>
      <c r="Q39" s="153">
        <v>11.567150300188885</v>
      </c>
      <c r="R39" s="154"/>
    </row>
    <row r="40" spans="1:18" ht="13.5" customHeight="1">
      <c r="A40" s="195"/>
      <c r="B40" s="13"/>
      <c r="C40" s="74" t="s">
        <v>371</v>
      </c>
      <c r="D40" s="13"/>
      <c r="E40" s="75">
        <v>6317.1075620000001</v>
      </c>
      <c r="F40" s="75"/>
      <c r="G40" s="153">
        <f t="shared" si="6"/>
        <v>12.65252694485936</v>
      </c>
      <c r="H40" s="154"/>
      <c r="I40" s="153">
        <f t="shared" ref="I40:I41" si="8">E40/E39*100-100</f>
        <v>-8.4995110473550852</v>
      </c>
      <c r="J40" s="13"/>
      <c r="K40" s="75">
        <v>5605.6238649999996</v>
      </c>
      <c r="L40" s="75"/>
      <c r="M40" s="153">
        <f t="shared" si="7"/>
        <v>13.229362789435342</v>
      </c>
      <c r="N40" s="154"/>
      <c r="O40" s="153">
        <f t="shared" ref="O40:O41" si="9">K40/K39*100-100</f>
        <v>-8.1434424813848523</v>
      </c>
      <c r="P40" s="105"/>
      <c r="Q40" s="153">
        <v>11.642441979968993</v>
      </c>
      <c r="R40" s="154"/>
    </row>
    <row r="41" spans="1:18" ht="13.5" customHeight="1">
      <c r="A41" s="195"/>
      <c r="B41" s="13"/>
      <c r="C41" s="74" t="s">
        <v>372</v>
      </c>
      <c r="D41" s="13"/>
      <c r="E41" s="75">
        <v>7031.4446719999996</v>
      </c>
      <c r="F41" s="75"/>
      <c r="G41" s="153">
        <f t="shared" si="6"/>
        <v>12.139844275436644</v>
      </c>
      <c r="H41" s="154"/>
      <c r="I41" s="153">
        <f t="shared" si="8"/>
        <v>11.3079776304116</v>
      </c>
      <c r="J41" s="13"/>
      <c r="K41" s="75">
        <v>6345.8493509999989</v>
      </c>
      <c r="L41" s="75"/>
      <c r="M41" s="153">
        <f t="shared" si="7"/>
        <v>12.457939116471124</v>
      </c>
      <c r="N41" s="154"/>
      <c r="O41" s="153">
        <f t="shared" si="9"/>
        <v>13.205050924336305</v>
      </c>
      <c r="P41" s="105"/>
      <c r="Q41" s="153">
        <v>13.428035385739733</v>
      </c>
      <c r="R41" s="154"/>
    </row>
    <row r="42" spans="1:18" ht="3" customHeight="1">
      <c r="A42" s="114"/>
      <c r="B42" s="114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</row>
    <row r="43" spans="1:18" ht="3.75" customHeight="1"/>
    <row r="44" spans="1:18">
      <c r="E44" s="157"/>
      <c r="F44" s="62"/>
      <c r="G44" s="62"/>
      <c r="H44" s="62"/>
      <c r="I44" s="62"/>
      <c r="J44" s="62"/>
      <c r="K44" s="157"/>
      <c r="L44" s="62"/>
      <c r="M44" s="62"/>
      <c r="N44" s="62"/>
      <c r="O44" s="62"/>
      <c r="P44" s="62"/>
    </row>
  </sheetData>
  <mergeCells count="13">
    <mergeCell ref="A38:A41"/>
    <mergeCell ref="A10:A22"/>
    <mergeCell ref="A24:A36"/>
    <mergeCell ref="V6:W6"/>
    <mergeCell ref="A1:Q1"/>
    <mergeCell ref="A4:A8"/>
    <mergeCell ref="C4:C8"/>
    <mergeCell ref="E4:I4"/>
    <mergeCell ref="K4:O4"/>
    <mergeCell ref="E6:E8"/>
    <mergeCell ref="G6:I6"/>
    <mergeCell ref="K6:K8"/>
    <mergeCell ref="M6:O6"/>
  </mergeCells>
  <hyperlinks>
    <hyperlink ref="V6:W6" location="Indice!A1" display="Voltar ao Indice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B27"/>
  <sheetViews>
    <sheetView showGridLines="0" zoomScale="90" zoomScaleNormal="90" workbookViewId="0">
      <selection sqref="A1:Y1"/>
    </sheetView>
  </sheetViews>
  <sheetFormatPr defaultRowHeight="12.75"/>
  <cols>
    <col min="1" max="1" width="11.7109375" style="11" customWidth="1"/>
    <col min="2" max="2" width="0.5703125" style="11" customWidth="1"/>
    <col min="3" max="3" width="8" style="11" customWidth="1"/>
    <col min="4" max="4" width="0.5703125" style="11" customWidth="1"/>
    <col min="5" max="5" width="8" style="11" customWidth="1"/>
    <col min="6" max="6" width="0.5703125" style="11" customWidth="1"/>
    <col min="7" max="7" width="10" style="11" customWidth="1"/>
    <col min="8" max="8" width="0.5703125" style="11" customWidth="1"/>
    <col min="9" max="9" width="8" style="11" customWidth="1"/>
    <col min="10" max="10" width="0.5703125" style="11" customWidth="1"/>
    <col min="11" max="11" width="8" style="11" customWidth="1"/>
    <col min="12" max="12" width="0.5703125" style="11" customWidth="1"/>
    <col min="13" max="13" width="8" style="11" customWidth="1"/>
    <col min="14" max="14" width="0.5703125" style="11" customWidth="1"/>
    <col min="15" max="15" width="10" style="11" customWidth="1"/>
    <col min="16" max="16" width="0.5703125" style="11" customWidth="1"/>
    <col min="17" max="17" width="8" style="11" customWidth="1"/>
    <col min="18" max="18" width="0.5703125" style="11" customWidth="1"/>
    <col min="19" max="19" width="8" style="11" customWidth="1"/>
    <col min="20" max="20" width="0.5703125" style="11" customWidth="1"/>
    <col min="21" max="21" width="8" style="11" customWidth="1"/>
    <col min="22" max="22" width="0.5703125" style="11" customWidth="1"/>
    <col min="23" max="23" width="10" style="11" customWidth="1"/>
    <col min="24" max="24" width="0.5703125" style="11" customWidth="1"/>
    <col min="25" max="25" width="8" style="11" customWidth="1"/>
    <col min="26" max="16384" width="9.140625" style="11"/>
  </cols>
  <sheetData>
    <row r="1" spans="1:28" ht="14.25" customHeight="1">
      <c r="A1" s="191" t="s">
        <v>438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</row>
    <row r="2" spans="1:28" ht="3.75" customHeight="1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</row>
    <row r="3" spans="1:28" ht="3.7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</row>
    <row r="4" spans="1:28" ht="2.25" customHeight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</row>
    <row r="5" spans="1:28" ht="15" customHeight="1">
      <c r="A5" s="194" t="s">
        <v>164</v>
      </c>
      <c r="B5" s="13"/>
      <c r="C5" s="193" t="s">
        <v>348</v>
      </c>
      <c r="D5" s="193"/>
      <c r="E5" s="193"/>
      <c r="F5" s="193"/>
      <c r="G5" s="193"/>
      <c r="H5" s="193"/>
      <c r="I5" s="193"/>
      <c r="J5" s="13"/>
      <c r="K5" s="193" t="s">
        <v>394</v>
      </c>
      <c r="L5" s="193"/>
      <c r="M5" s="193"/>
      <c r="N5" s="193"/>
      <c r="O5" s="193"/>
      <c r="P5" s="193"/>
      <c r="Q5" s="193"/>
      <c r="R5" s="13"/>
      <c r="S5" s="193" t="s">
        <v>395</v>
      </c>
      <c r="T5" s="193"/>
      <c r="U5" s="193"/>
      <c r="V5" s="193"/>
      <c r="W5" s="193"/>
      <c r="X5" s="193"/>
      <c r="Y5" s="193"/>
      <c r="AA5" s="189" t="s">
        <v>193</v>
      </c>
      <c r="AB5" s="189"/>
    </row>
    <row r="6" spans="1:28" ht="2.25" customHeight="1">
      <c r="A6" s="194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spans="1:28" ht="19.5" customHeight="1">
      <c r="A7" s="194"/>
      <c r="B7" s="13"/>
      <c r="C7" s="192" t="s">
        <v>313</v>
      </c>
      <c r="D7" s="192"/>
      <c r="E7" s="192"/>
      <c r="F7" s="13"/>
      <c r="G7" s="192" t="s">
        <v>314</v>
      </c>
      <c r="H7" s="192"/>
      <c r="I7" s="192"/>
      <c r="J7" s="13"/>
      <c r="K7" s="192" t="s">
        <v>313</v>
      </c>
      <c r="L7" s="192"/>
      <c r="M7" s="192"/>
      <c r="N7" s="13"/>
      <c r="O7" s="192" t="s">
        <v>314</v>
      </c>
      <c r="P7" s="192"/>
      <c r="Q7" s="192"/>
      <c r="R7" s="13"/>
      <c r="S7" s="192" t="s">
        <v>313</v>
      </c>
      <c r="T7" s="192"/>
      <c r="U7" s="192"/>
      <c r="V7" s="13"/>
      <c r="W7" s="192" t="s">
        <v>314</v>
      </c>
      <c r="X7" s="192"/>
      <c r="Y7" s="192"/>
    </row>
    <row r="8" spans="1:28" ht="3" customHeight="1">
      <c r="A8" s="194"/>
      <c r="B8" s="13"/>
      <c r="C8" s="192"/>
      <c r="D8" s="192"/>
      <c r="E8" s="192"/>
      <c r="F8" s="13"/>
      <c r="G8" s="13"/>
      <c r="H8" s="13"/>
      <c r="I8" s="13"/>
      <c r="J8" s="13"/>
      <c r="K8" s="192"/>
      <c r="L8" s="192"/>
      <c r="M8" s="192"/>
      <c r="N8" s="13"/>
      <c r="O8" s="13"/>
      <c r="P8" s="13"/>
      <c r="Q8" s="13"/>
      <c r="R8" s="13"/>
      <c r="S8" s="192"/>
      <c r="T8" s="192"/>
      <c r="U8" s="192"/>
      <c r="V8" s="13"/>
      <c r="W8" s="13"/>
      <c r="X8" s="13"/>
      <c r="Y8" s="13"/>
    </row>
    <row r="9" spans="1:28">
      <c r="A9" s="194"/>
      <c r="B9" s="13"/>
      <c r="C9" s="192"/>
      <c r="D9" s="192"/>
      <c r="E9" s="192"/>
      <c r="F9" s="13"/>
      <c r="G9" s="192" t="s">
        <v>315</v>
      </c>
      <c r="H9" s="192"/>
      <c r="I9" s="192"/>
      <c r="J9" s="13"/>
      <c r="K9" s="192"/>
      <c r="L9" s="192"/>
      <c r="M9" s="192"/>
      <c r="N9" s="13"/>
      <c r="O9" s="192" t="s">
        <v>315</v>
      </c>
      <c r="P9" s="192"/>
      <c r="Q9" s="192"/>
      <c r="R9" s="13"/>
      <c r="S9" s="192"/>
      <c r="T9" s="192"/>
      <c r="U9" s="192"/>
      <c r="V9" s="13"/>
      <c r="W9" s="192" t="s">
        <v>315</v>
      </c>
      <c r="X9" s="192"/>
      <c r="Y9" s="192"/>
    </row>
    <row r="10" spans="1:28" ht="3" customHeight="1">
      <c r="A10" s="194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 spans="1:28" ht="37.5" customHeight="1">
      <c r="A11" s="194"/>
      <c r="B11" s="13"/>
      <c r="C11" s="88">
        <v>2018</v>
      </c>
      <c r="D11" s="13"/>
      <c r="E11" s="88">
        <v>2019</v>
      </c>
      <c r="F11" s="13"/>
      <c r="G11" s="88" t="s">
        <v>349</v>
      </c>
      <c r="H11" s="13"/>
      <c r="I11" s="88" t="s">
        <v>350</v>
      </c>
      <c r="J11" s="13"/>
      <c r="K11" s="88">
        <v>2018</v>
      </c>
      <c r="L11" s="13"/>
      <c r="M11" s="88">
        <v>2019</v>
      </c>
      <c r="N11" s="13"/>
      <c r="O11" s="88" t="s">
        <v>349</v>
      </c>
      <c r="P11" s="13"/>
      <c r="Q11" s="88" t="s">
        <v>350</v>
      </c>
      <c r="R11" s="13"/>
      <c r="S11" s="88">
        <v>2018</v>
      </c>
      <c r="T11" s="13"/>
      <c r="U11" s="88">
        <v>2019</v>
      </c>
      <c r="V11" s="13"/>
      <c r="W11" s="88" t="s">
        <v>349</v>
      </c>
      <c r="X11" s="13"/>
      <c r="Y11" s="88" t="s">
        <v>350</v>
      </c>
    </row>
    <row r="12" spans="1:28" ht="6.75" customHeight="1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 spans="1:28" ht="13.5" customHeight="1">
      <c r="A13" s="109" t="s">
        <v>320</v>
      </c>
      <c r="B13" s="110"/>
      <c r="C13" s="111">
        <f>SUM(C14:C25)</f>
        <v>57958.159885000001</v>
      </c>
      <c r="D13" s="112"/>
      <c r="E13" s="111">
        <f>SUM(E14:E25)</f>
        <v>14902.264609</v>
      </c>
      <c r="F13" s="112"/>
      <c r="G13" s="113"/>
      <c r="H13" s="112"/>
      <c r="I13" s="112"/>
      <c r="J13" s="112"/>
      <c r="K13" s="111">
        <f>SUM(K14:K25)</f>
        <v>44099.086514000002</v>
      </c>
      <c r="L13" s="112"/>
      <c r="M13" s="111">
        <f>SUM(M14:M25)</f>
        <v>11636.386562</v>
      </c>
      <c r="N13" s="112"/>
      <c r="O13" s="113"/>
      <c r="P13" s="112"/>
      <c r="Q13" s="112"/>
      <c r="R13" s="112"/>
      <c r="S13" s="111">
        <f>SUM(S14:S25)</f>
        <v>13859.073371</v>
      </c>
      <c r="T13" s="112"/>
      <c r="U13" s="111">
        <f>SUM(U14:U25)</f>
        <v>3265.8780470000006</v>
      </c>
      <c r="V13" s="112"/>
      <c r="W13" s="113"/>
      <c r="X13" s="112"/>
      <c r="Y13" s="112"/>
      <c r="AB13" s="73"/>
    </row>
    <row r="14" spans="1:28" ht="13.5" customHeight="1">
      <c r="A14" s="74" t="s">
        <v>370</v>
      </c>
      <c r="B14" s="13"/>
      <c r="C14" s="75">
        <f>K14+S14</f>
        <v>4775.3541430000005</v>
      </c>
      <c r="D14" s="75"/>
      <c r="E14" s="75">
        <f>M14+U14</f>
        <v>4939.1031939999993</v>
      </c>
      <c r="F14" s="13"/>
      <c r="G14" s="76">
        <f>E14/C14*100-100</f>
        <v>3.4290451785661276</v>
      </c>
      <c r="H14" s="75"/>
      <c r="I14" s="76">
        <f>E14/C25*100-100</f>
        <v>13.326632705190207</v>
      </c>
      <c r="J14" s="13"/>
      <c r="K14" s="75">
        <v>3653.5626470000007</v>
      </c>
      <c r="L14" s="75"/>
      <c r="M14" s="75">
        <v>3889.8081769999994</v>
      </c>
      <c r="N14" s="13"/>
      <c r="O14" s="76">
        <f>M14/K14*100-100</f>
        <v>6.4661688555958818</v>
      </c>
      <c r="P14" s="75"/>
      <c r="Q14" s="76">
        <f>M14/K25*100-100</f>
        <v>18.428570677645922</v>
      </c>
      <c r="R14" s="13"/>
      <c r="S14" s="75">
        <v>1121.7914959999996</v>
      </c>
      <c r="T14" s="75"/>
      <c r="U14" s="75">
        <v>1049.2950169999999</v>
      </c>
      <c r="V14" s="13"/>
      <c r="W14" s="76">
        <f>U14/S14*100-100</f>
        <v>-6.4625627185178445</v>
      </c>
      <c r="X14" s="75"/>
      <c r="Y14" s="76">
        <f>U14/S25*100-100</f>
        <v>-2.2794890273496264</v>
      </c>
    </row>
    <row r="15" spans="1:28" ht="13.5" customHeight="1">
      <c r="A15" s="74" t="s">
        <v>371</v>
      </c>
      <c r="B15" s="13"/>
      <c r="C15" s="75">
        <f t="shared" ref="C15:C25" si="0">K15+S15</f>
        <v>4608.271463</v>
      </c>
      <c r="D15" s="75"/>
      <c r="E15" s="75">
        <f t="shared" ref="E15:E16" si="1">M15+U15</f>
        <v>4826.6734059999999</v>
      </c>
      <c r="F15" s="13"/>
      <c r="G15" s="76">
        <f t="shared" ref="G15:G16" si="2">E15/C15*100-100</f>
        <v>4.7393462983584556</v>
      </c>
      <c r="H15" s="75"/>
      <c r="I15" s="76">
        <f t="shared" ref="I15:I16" si="3">E15/E14*100-100</f>
        <v>-2.2763198820502168</v>
      </c>
      <c r="J15" s="13"/>
      <c r="K15" s="75">
        <v>3572.5594000000001</v>
      </c>
      <c r="L15" s="75"/>
      <c r="M15" s="75">
        <v>3738.7876209999999</v>
      </c>
      <c r="N15" s="13"/>
      <c r="O15" s="76">
        <f t="shared" ref="O15:O16" si="4">M15/K15*100-100</f>
        <v>4.652916925608011</v>
      </c>
      <c r="P15" s="75"/>
      <c r="Q15" s="76">
        <f t="shared" ref="Q15:Q16" si="5">M15/M14*100-100</f>
        <v>-3.8824679554371642</v>
      </c>
      <c r="R15" s="13"/>
      <c r="S15" s="75">
        <v>1035.7120630000002</v>
      </c>
      <c r="T15" s="75"/>
      <c r="U15" s="75">
        <v>1087.8857849999999</v>
      </c>
      <c r="V15" s="13"/>
      <c r="W15" s="76">
        <f t="shared" ref="W15:W16" si="6">U15/S15*100-100</f>
        <v>5.0374736245588849</v>
      </c>
      <c r="X15" s="75"/>
      <c r="Y15" s="76">
        <f t="shared" ref="Y15:Y16" si="7">U15/U14*100-100</f>
        <v>3.6777805454879058</v>
      </c>
    </row>
    <row r="16" spans="1:28" ht="13.5" customHeight="1">
      <c r="A16" s="74" t="s">
        <v>372</v>
      </c>
      <c r="B16" s="13"/>
      <c r="C16" s="75">
        <f t="shared" si="0"/>
        <v>4948.3045999999995</v>
      </c>
      <c r="D16" s="75"/>
      <c r="E16" s="75">
        <f t="shared" si="1"/>
        <v>5136.4880090000006</v>
      </c>
      <c r="F16" s="13"/>
      <c r="G16" s="76">
        <f t="shared" si="2"/>
        <v>3.8029875727537217</v>
      </c>
      <c r="H16" s="75"/>
      <c r="I16" s="76">
        <f t="shared" si="3"/>
        <v>6.4188018732502741</v>
      </c>
      <c r="J16" s="13"/>
      <c r="K16" s="75">
        <v>3834.3148809999998</v>
      </c>
      <c r="L16" s="75"/>
      <c r="M16" s="75">
        <v>4007.7907639999994</v>
      </c>
      <c r="N16" s="13"/>
      <c r="O16" s="76">
        <f t="shared" si="4"/>
        <v>4.5242993437919523</v>
      </c>
      <c r="P16" s="75"/>
      <c r="Q16" s="76">
        <f t="shared" si="5"/>
        <v>7.194929754476135</v>
      </c>
      <c r="R16" s="13"/>
      <c r="S16" s="75">
        <v>1113.9897190000002</v>
      </c>
      <c r="T16" s="75"/>
      <c r="U16" s="75">
        <v>1128.6972450000007</v>
      </c>
      <c r="V16" s="13"/>
      <c r="W16" s="76">
        <f t="shared" si="6"/>
        <v>1.3202568882954466</v>
      </c>
      <c r="X16" s="75"/>
      <c r="Y16" s="76">
        <f t="shared" si="7"/>
        <v>3.7514471245711576</v>
      </c>
    </row>
    <row r="17" spans="1:25" ht="13.5" customHeight="1">
      <c r="A17" s="74" t="s">
        <v>373</v>
      </c>
      <c r="B17" s="13"/>
      <c r="C17" s="75">
        <f t="shared" si="0"/>
        <v>4844.9685509999999</v>
      </c>
      <c r="D17" s="75"/>
      <c r="E17" s="75"/>
      <c r="F17" s="13"/>
      <c r="G17" s="76"/>
      <c r="H17" s="75"/>
      <c r="I17" s="76"/>
      <c r="J17" s="13"/>
      <c r="K17" s="75">
        <v>3665.9791989999999</v>
      </c>
      <c r="L17" s="75"/>
      <c r="M17" s="75"/>
      <c r="N17" s="13"/>
      <c r="O17" s="76"/>
      <c r="P17" s="75"/>
      <c r="Q17" s="76"/>
      <c r="R17" s="13"/>
      <c r="S17" s="75">
        <v>1178.9893519999996</v>
      </c>
      <c r="T17" s="75"/>
      <c r="U17" s="75"/>
      <c r="V17" s="13"/>
      <c r="W17" s="76"/>
      <c r="X17" s="75"/>
      <c r="Y17" s="76"/>
    </row>
    <row r="18" spans="1:25" ht="13.5" customHeight="1">
      <c r="A18" s="74" t="s">
        <v>374</v>
      </c>
      <c r="B18" s="13"/>
      <c r="C18" s="75">
        <f t="shared" si="0"/>
        <v>5175.2906570000014</v>
      </c>
      <c r="D18" s="75"/>
      <c r="E18" s="75"/>
      <c r="F18" s="13"/>
      <c r="G18" s="76"/>
      <c r="H18" s="75"/>
      <c r="I18" s="76"/>
      <c r="J18" s="13"/>
      <c r="K18" s="75">
        <v>3927.4260190000009</v>
      </c>
      <c r="L18" s="75"/>
      <c r="M18" s="75"/>
      <c r="N18" s="13"/>
      <c r="O18" s="76"/>
      <c r="P18" s="75"/>
      <c r="Q18" s="76"/>
      <c r="R18" s="13"/>
      <c r="S18" s="75">
        <v>1247.8646380000002</v>
      </c>
      <c r="T18" s="75"/>
      <c r="U18" s="75"/>
      <c r="V18" s="13"/>
      <c r="W18" s="76"/>
      <c r="X18" s="75"/>
      <c r="Y18" s="76"/>
    </row>
    <row r="19" spans="1:25" ht="13.5" customHeight="1">
      <c r="A19" s="74" t="s">
        <v>375</v>
      </c>
      <c r="B19" s="13"/>
      <c r="C19" s="75">
        <f t="shared" si="0"/>
        <v>5184.5932459999985</v>
      </c>
      <c r="D19" s="75"/>
      <c r="E19" s="75"/>
      <c r="F19" s="13"/>
      <c r="G19" s="76"/>
      <c r="H19" s="75"/>
      <c r="I19" s="76"/>
      <c r="J19" s="13"/>
      <c r="K19" s="75">
        <v>3958.4256819999987</v>
      </c>
      <c r="L19" s="75"/>
      <c r="M19" s="75"/>
      <c r="N19" s="13"/>
      <c r="O19" s="76"/>
      <c r="P19" s="75"/>
      <c r="Q19" s="76"/>
      <c r="R19" s="13"/>
      <c r="S19" s="75">
        <v>1226.1675640000003</v>
      </c>
      <c r="T19" s="75"/>
      <c r="U19" s="75"/>
      <c r="V19" s="13"/>
      <c r="W19" s="76"/>
      <c r="X19" s="75"/>
      <c r="Y19" s="76"/>
    </row>
    <row r="20" spans="1:25" ht="13.5" customHeight="1">
      <c r="A20" s="74" t="s">
        <v>376</v>
      </c>
      <c r="B20" s="13"/>
      <c r="C20" s="75">
        <f t="shared" si="0"/>
        <v>5319.4350129999984</v>
      </c>
      <c r="D20" s="75"/>
      <c r="E20" s="75"/>
      <c r="F20" s="13"/>
      <c r="G20" s="76"/>
      <c r="H20" s="75"/>
      <c r="I20" s="76"/>
      <c r="J20" s="13"/>
      <c r="K20" s="75">
        <v>4039.2337079999993</v>
      </c>
      <c r="L20" s="75"/>
      <c r="M20" s="75"/>
      <c r="N20" s="13"/>
      <c r="O20" s="76"/>
      <c r="P20" s="75"/>
      <c r="Q20" s="76"/>
      <c r="R20" s="13"/>
      <c r="S20" s="75">
        <v>1280.2013049999996</v>
      </c>
      <c r="T20" s="75"/>
      <c r="U20" s="75"/>
      <c r="V20" s="13"/>
      <c r="W20" s="76"/>
      <c r="X20" s="75"/>
      <c r="Y20" s="76"/>
    </row>
    <row r="21" spans="1:25" ht="13.5" customHeight="1">
      <c r="A21" s="74" t="s">
        <v>377</v>
      </c>
      <c r="B21" s="13"/>
      <c r="C21" s="75">
        <f t="shared" si="0"/>
        <v>4041.8097599999992</v>
      </c>
      <c r="D21" s="75"/>
      <c r="E21" s="75"/>
      <c r="F21" s="13"/>
      <c r="G21" s="76"/>
      <c r="H21" s="75"/>
      <c r="I21" s="76"/>
      <c r="J21" s="13"/>
      <c r="K21" s="75">
        <v>2843.8620109999997</v>
      </c>
      <c r="L21" s="75"/>
      <c r="M21" s="75"/>
      <c r="N21" s="13"/>
      <c r="O21" s="76"/>
      <c r="P21" s="75"/>
      <c r="Q21" s="76"/>
      <c r="R21" s="13"/>
      <c r="S21" s="75">
        <v>1197.9477489999992</v>
      </c>
      <c r="T21" s="75"/>
      <c r="U21" s="75"/>
      <c r="V21" s="13"/>
      <c r="W21" s="76"/>
      <c r="X21" s="75"/>
      <c r="Y21" s="76"/>
    </row>
    <row r="22" spans="1:25" ht="13.5" customHeight="1">
      <c r="A22" s="74" t="s">
        <v>378</v>
      </c>
      <c r="B22" s="13"/>
      <c r="C22" s="75">
        <f t="shared" si="0"/>
        <v>4698.9409180000002</v>
      </c>
      <c r="D22" s="75"/>
      <c r="E22" s="75"/>
      <c r="F22" s="13"/>
      <c r="G22" s="76"/>
      <c r="H22" s="75"/>
      <c r="I22" s="76"/>
      <c r="J22" s="13"/>
      <c r="K22" s="75">
        <v>3654.6809450000005</v>
      </c>
      <c r="L22" s="75"/>
      <c r="M22" s="75"/>
      <c r="N22" s="13"/>
      <c r="O22" s="76"/>
      <c r="P22" s="75"/>
      <c r="Q22" s="76"/>
      <c r="R22" s="13"/>
      <c r="S22" s="75">
        <v>1044.2599729999997</v>
      </c>
      <c r="T22" s="75"/>
      <c r="U22" s="75"/>
      <c r="V22" s="13"/>
      <c r="W22" s="76"/>
      <c r="X22" s="75"/>
      <c r="Y22" s="76"/>
    </row>
    <row r="23" spans="1:25" ht="13.5" customHeight="1">
      <c r="A23" s="74" t="s">
        <v>379</v>
      </c>
      <c r="B23" s="13"/>
      <c r="C23" s="75">
        <f t="shared" si="0"/>
        <v>5136.2047629999988</v>
      </c>
      <c r="D23" s="75"/>
      <c r="E23" s="75"/>
      <c r="F23" s="13"/>
      <c r="G23" s="76"/>
      <c r="H23" s="75"/>
      <c r="I23" s="76"/>
      <c r="J23" s="13"/>
      <c r="K23" s="75">
        <v>3936.2079329999988</v>
      </c>
      <c r="L23" s="75"/>
      <c r="M23" s="75"/>
      <c r="N23" s="13"/>
      <c r="O23" s="76"/>
      <c r="P23" s="75"/>
      <c r="Q23" s="76"/>
      <c r="R23" s="13"/>
      <c r="S23" s="75">
        <v>1199.9968300000003</v>
      </c>
      <c r="T23" s="75"/>
      <c r="U23" s="75"/>
      <c r="V23" s="13"/>
      <c r="W23" s="76"/>
      <c r="X23" s="75"/>
      <c r="Y23" s="76"/>
    </row>
    <row r="24" spans="1:25" ht="13.5" customHeight="1">
      <c r="A24" s="74" t="s">
        <v>380</v>
      </c>
      <c r="B24" s="13"/>
      <c r="C24" s="75">
        <f t="shared" si="0"/>
        <v>4866.6968649999999</v>
      </c>
      <c r="D24" s="75"/>
      <c r="E24" s="75"/>
      <c r="F24" s="13"/>
      <c r="G24" s="76"/>
      <c r="H24" s="75"/>
      <c r="I24" s="76"/>
      <c r="J24" s="13"/>
      <c r="K24" s="75">
        <v>3728.3157039999996</v>
      </c>
      <c r="L24" s="75"/>
      <c r="M24" s="75"/>
      <c r="N24" s="13"/>
      <c r="O24" s="76"/>
      <c r="P24" s="75"/>
      <c r="Q24" s="76"/>
      <c r="R24" s="13"/>
      <c r="S24" s="75">
        <v>1138.3811610000005</v>
      </c>
      <c r="T24" s="75"/>
      <c r="U24" s="75"/>
      <c r="V24" s="13"/>
      <c r="W24" s="76"/>
      <c r="X24" s="75"/>
      <c r="Y24" s="76"/>
    </row>
    <row r="25" spans="1:25" ht="13.5" customHeight="1">
      <c r="A25" s="74" t="s">
        <v>381</v>
      </c>
      <c r="B25" s="13"/>
      <c r="C25" s="75">
        <f t="shared" si="0"/>
        <v>4358.289906</v>
      </c>
      <c r="D25" s="75"/>
      <c r="E25" s="75"/>
      <c r="F25" s="13"/>
      <c r="G25" s="76"/>
      <c r="H25" s="75"/>
      <c r="I25" s="76"/>
      <c r="J25" s="13"/>
      <c r="K25" s="75">
        <v>3284.5183850000003</v>
      </c>
      <c r="L25" s="75"/>
      <c r="M25" s="75"/>
      <c r="N25" s="13"/>
      <c r="O25" s="76"/>
      <c r="P25" s="75"/>
      <c r="Q25" s="76"/>
      <c r="R25" s="13"/>
      <c r="S25" s="75">
        <v>1073.7715210000001</v>
      </c>
      <c r="T25" s="75"/>
      <c r="U25" s="75"/>
      <c r="V25" s="13"/>
      <c r="W25" s="76"/>
      <c r="X25" s="75"/>
      <c r="Y25" s="76"/>
    </row>
    <row r="26" spans="1:25" ht="3" customHeight="1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</row>
    <row r="27" spans="1:25" ht="3.75" customHeight="1"/>
  </sheetData>
  <mergeCells count="15">
    <mergeCell ref="AA5:AB5"/>
    <mergeCell ref="K7:M9"/>
    <mergeCell ref="O7:Q7"/>
    <mergeCell ref="S7:U9"/>
    <mergeCell ref="W7:Y7"/>
    <mergeCell ref="G9:I9"/>
    <mergeCell ref="O9:Q9"/>
    <mergeCell ref="W9:Y9"/>
    <mergeCell ref="A1:Y1"/>
    <mergeCell ref="C5:I5"/>
    <mergeCell ref="K5:Q5"/>
    <mergeCell ref="S5:Y5"/>
    <mergeCell ref="C7:E9"/>
    <mergeCell ref="G7:I7"/>
    <mergeCell ref="A5:A11"/>
  </mergeCells>
  <hyperlinks>
    <hyperlink ref="AA5:AB5" location="Indice!A1" display="Voltar ao Indic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W44"/>
  <sheetViews>
    <sheetView showGridLines="0" zoomScale="90" zoomScaleNormal="90" workbookViewId="0">
      <selection sqref="A1:Q1"/>
    </sheetView>
  </sheetViews>
  <sheetFormatPr defaultColWidth="9.140625" defaultRowHeight="12.75"/>
  <cols>
    <col min="1" max="1" width="9.140625" style="11"/>
    <col min="2" max="2" width="0.5703125" style="11" customWidth="1"/>
    <col min="3" max="3" width="11.7109375" style="11" customWidth="1"/>
    <col min="4" max="4" width="0.5703125" style="11" customWidth="1"/>
    <col min="5" max="5" width="8.7109375" style="11" customWidth="1"/>
    <col min="6" max="6" width="0.5703125" style="11" customWidth="1"/>
    <col min="7" max="7" width="11.7109375" style="11" customWidth="1"/>
    <col min="8" max="8" width="0.5703125" style="11" customWidth="1"/>
    <col min="9" max="9" width="11.7109375" style="11" customWidth="1"/>
    <col min="10" max="10" width="0.5703125" style="11" customWidth="1"/>
    <col min="11" max="11" width="8.7109375" style="11" customWidth="1"/>
    <col min="12" max="12" width="0.5703125" style="11" customWidth="1"/>
    <col min="13" max="13" width="11.7109375" style="11" customWidth="1"/>
    <col min="14" max="14" width="0.5703125" style="11" customWidth="1"/>
    <col min="15" max="15" width="11.7109375" style="11" customWidth="1"/>
    <col min="16" max="16" width="0.5703125" style="11" customWidth="1"/>
    <col min="17" max="17" width="22.7109375" style="11" customWidth="1"/>
    <col min="18" max="18" width="0.5703125" style="11" customWidth="1"/>
    <col min="19" max="19" width="4.7109375" style="11" customWidth="1"/>
    <col min="20" max="16384" width="9.140625" style="11"/>
  </cols>
  <sheetData>
    <row r="1" spans="1:23" ht="14.25" customHeight="1">
      <c r="A1" s="191" t="s">
        <v>399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40"/>
    </row>
    <row r="2" spans="1:23" ht="3" customHeight="1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40"/>
    </row>
    <row r="3" spans="1:23" ht="3.7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23" ht="38.25" customHeight="1">
      <c r="A4" s="196" t="s">
        <v>163</v>
      </c>
      <c r="B4" s="140"/>
      <c r="C4" s="187" t="s">
        <v>164</v>
      </c>
      <c r="D4" s="140"/>
      <c r="E4" s="197" t="s">
        <v>320</v>
      </c>
      <c r="F4" s="197"/>
      <c r="G4" s="197"/>
      <c r="H4" s="197"/>
      <c r="I4" s="197"/>
      <c r="J4" s="140"/>
      <c r="K4" s="198" t="s">
        <v>448</v>
      </c>
      <c r="L4" s="198"/>
      <c r="M4" s="198"/>
      <c r="N4" s="198"/>
      <c r="O4" s="198"/>
      <c r="P4" s="141"/>
      <c r="Q4" s="142" t="s">
        <v>449</v>
      </c>
      <c r="R4" s="140"/>
    </row>
    <row r="5" spans="1:23" ht="3" customHeight="1">
      <c r="A5" s="196"/>
      <c r="B5" s="140"/>
      <c r="C5" s="187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1"/>
      <c r="Q5" s="140"/>
      <c r="R5" s="140"/>
    </row>
    <row r="6" spans="1:23" ht="19.5" customHeight="1">
      <c r="A6" s="196"/>
      <c r="B6" s="140"/>
      <c r="C6" s="187"/>
      <c r="D6" s="140"/>
      <c r="E6" s="187" t="s">
        <v>313</v>
      </c>
      <c r="F6" s="140"/>
      <c r="G6" s="188" t="s">
        <v>450</v>
      </c>
      <c r="H6" s="188"/>
      <c r="I6" s="188"/>
      <c r="J6" s="140"/>
      <c r="K6" s="187" t="s">
        <v>313</v>
      </c>
      <c r="L6" s="140"/>
      <c r="M6" s="188" t="s">
        <v>450</v>
      </c>
      <c r="N6" s="188"/>
      <c r="O6" s="188"/>
      <c r="P6" s="141"/>
      <c r="Q6" s="139" t="s">
        <v>450</v>
      </c>
      <c r="R6" s="140"/>
      <c r="V6" s="189" t="s">
        <v>193</v>
      </c>
      <c r="W6" s="189"/>
    </row>
    <row r="7" spans="1:23" ht="3" customHeight="1">
      <c r="A7" s="196"/>
      <c r="B7" s="140"/>
      <c r="C7" s="187"/>
      <c r="D7" s="140"/>
      <c r="E7" s="187"/>
      <c r="F7" s="140"/>
      <c r="G7" s="140"/>
      <c r="H7" s="140"/>
      <c r="I7" s="140"/>
      <c r="J7" s="140"/>
      <c r="K7" s="187"/>
      <c r="L7" s="140"/>
      <c r="M7" s="140"/>
      <c r="N7" s="140"/>
      <c r="O7" s="140"/>
      <c r="P7" s="141"/>
      <c r="Q7" s="140"/>
      <c r="R7" s="140"/>
    </row>
    <row r="8" spans="1:23" ht="25.5" customHeight="1">
      <c r="A8" s="196"/>
      <c r="B8" s="140"/>
      <c r="C8" s="187"/>
      <c r="D8" s="140"/>
      <c r="E8" s="187"/>
      <c r="F8" s="140"/>
      <c r="G8" s="139" t="s">
        <v>349</v>
      </c>
      <c r="H8" s="140"/>
      <c r="I8" s="139" t="s">
        <v>350</v>
      </c>
      <c r="J8" s="140"/>
      <c r="K8" s="187"/>
      <c r="L8" s="140"/>
      <c r="M8" s="139" t="s">
        <v>349</v>
      </c>
      <c r="N8" s="140"/>
      <c r="O8" s="139" t="s">
        <v>350</v>
      </c>
      <c r="P8" s="141"/>
      <c r="Q8" s="139" t="s">
        <v>349</v>
      </c>
      <c r="R8" s="140"/>
    </row>
    <row r="9" spans="1:23" ht="6.75" customHeight="1"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05"/>
      <c r="Q9" s="13"/>
      <c r="R9" s="13"/>
    </row>
    <row r="10" spans="1:23" ht="12.75" customHeight="1">
      <c r="A10" s="195">
        <v>2017</v>
      </c>
      <c r="B10" s="13"/>
      <c r="C10" s="143" t="s">
        <v>320</v>
      </c>
      <c r="D10" s="144"/>
      <c r="E10" s="145">
        <f>SUM(E11:E22)</f>
        <v>55017.98769699999</v>
      </c>
      <c r="F10" s="146"/>
      <c r="G10" s="147">
        <v>9.9505630918064156</v>
      </c>
      <c r="H10" s="148"/>
      <c r="I10" s="149"/>
      <c r="J10" s="144"/>
      <c r="K10" s="145">
        <f>SUM(K11:K22)</f>
        <v>51245.538459999996</v>
      </c>
      <c r="L10" s="146"/>
      <c r="M10" s="147">
        <v>8.957670846723758</v>
      </c>
      <c r="N10" s="148"/>
      <c r="O10" s="149"/>
      <c r="P10" s="150"/>
      <c r="Q10" s="149"/>
      <c r="R10" s="151"/>
    </row>
    <row r="11" spans="1:23" ht="13.5" customHeight="1">
      <c r="A11" s="195"/>
      <c r="B11" s="13"/>
      <c r="C11" s="74" t="s">
        <v>370</v>
      </c>
      <c r="D11" s="13"/>
      <c r="E11" s="152">
        <v>4337.4806690000014</v>
      </c>
      <c r="F11" s="75"/>
      <c r="G11" s="153">
        <v>18.597036478357751</v>
      </c>
      <c r="H11" s="154"/>
      <c r="I11" s="153">
        <v>6.7594237219899895</v>
      </c>
      <c r="J11" s="13"/>
      <c r="K11" s="152">
        <v>3993.3360080000011</v>
      </c>
      <c r="L11" s="75"/>
      <c r="M11" s="153">
        <v>16.083011009447517</v>
      </c>
      <c r="N11" s="154"/>
      <c r="O11" s="153">
        <v>7.3504919391602215</v>
      </c>
      <c r="P11" s="105"/>
      <c r="Q11" s="153">
        <v>12.56951529602361</v>
      </c>
      <c r="R11" s="154"/>
    </row>
    <row r="12" spans="1:23" ht="13.5" customHeight="1">
      <c r="A12" s="195"/>
      <c r="B12" s="13"/>
      <c r="C12" s="74" t="s">
        <v>371</v>
      </c>
      <c r="D12" s="13"/>
      <c r="E12" s="155">
        <v>4347.6314439999996</v>
      </c>
      <c r="F12" s="75"/>
      <c r="G12" s="153">
        <v>8.3977912333074585</v>
      </c>
      <c r="H12" s="154"/>
      <c r="I12" s="153">
        <f>E12/E11*100-100</f>
        <v>0.23402467410508621</v>
      </c>
      <c r="J12" s="13"/>
      <c r="K12" s="155">
        <v>4003.8613380000002</v>
      </c>
      <c r="L12" s="75"/>
      <c r="M12" s="153">
        <v>4.8591771114491422</v>
      </c>
      <c r="N12" s="154"/>
      <c r="O12" s="153">
        <f>K12/K11*100-100</f>
        <v>0.26357236102629145</v>
      </c>
      <c r="P12" s="105"/>
      <c r="Q12" s="153">
        <v>12.805642659166708</v>
      </c>
      <c r="R12" s="154"/>
    </row>
    <row r="13" spans="1:23" ht="13.5" customHeight="1">
      <c r="A13" s="195"/>
      <c r="B13" s="13"/>
      <c r="C13" s="74" t="s">
        <v>372</v>
      </c>
      <c r="D13" s="13"/>
      <c r="E13" s="155">
        <v>5228.0576950000004</v>
      </c>
      <c r="F13" s="75"/>
      <c r="G13" s="153">
        <v>23.782094498200436</v>
      </c>
      <c r="H13" s="154"/>
      <c r="I13" s="153">
        <f t="shared" ref="I13:I22" si="0">E13/E12*100-100</f>
        <v>20.250710354371066</v>
      </c>
      <c r="J13" s="13"/>
      <c r="K13" s="155">
        <v>4896.3248020000001</v>
      </c>
      <c r="L13" s="75"/>
      <c r="M13" s="153">
        <v>21.149247977157899</v>
      </c>
      <c r="N13" s="154"/>
      <c r="O13" s="153">
        <f t="shared" ref="O13:O22" si="1">K13/K12*100-100</f>
        <v>22.290069227167635</v>
      </c>
      <c r="P13" s="105"/>
      <c r="Q13" s="153">
        <v>16.998644567357729</v>
      </c>
      <c r="R13" s="154"/>
    </row>
    <row r="14" spans="1:23" ht="13.5" customHeight="1">
      <c r="A14" s="195"/>
      <c r="B14" s="13"/>
      <c r="C14" s="74" t="s">
        <v>373</v>
      </c>
      <c r="D14" s="13"/>
      <c r="E14" s="155">
        <v>4110.5602859999999</v>
      </c>
      <c r="F14" s="75"/>
      <c r="G14" s="153">
        <v>-0.10253036217365263</v>
      </c>
      <c r="H14" s="154"/>
      <c r="I14" s="153">
        <f t="shared" si="0"/>
        <v>-21.375001466964505</v>
      </c>
      <c r="J14" s="13"/>
      <c r="K14" s="155">
        <v>3809.960673</v>
      </c>
      <c r="L14" s="75"/>
      <c r="M14" s="153">
        <v>-2.7608933555214037</v>
      </c>
      <c r="N14" s="154"/>
      <c r="O14" s="153">
        <f t="shared" si="1"/>
        <v>-22.187337910186301</v>
      </c>
      <c r="P14" s="105"/>
      <c r="Q14" s="153">
        <v>10.827113692238214</v>
      </c>
      <c r="R14" s="154"/>
    </row>
    <row r="15" spans="1:23" ht="13.5" customHeight="1">
      <c r="A15" s="195"/>
      <c r="B15" s="13"/>
      <c r="C15" s="74" t="s">
        <v>374</v>
      </c>
      <c r="D15" s="13"/>
      <c r="E15" s="155">
        <v>4855.6998080000003</v>
      </c>
      <c r="F15" s="75"/>
      <c r="G15" s="153">
        <v>15.68200235462642</v>
      </c>
      <c r="H15" s="154"/>
      <c r="I15" s="153">
        <f t="shared" si="0"/>
        <v>18.127444196301965</v>
      </c>
      <c r="J15" s="13"/>
      <c r="K15" s="155">
        <v>4536.4853510000003</v>
      </c>
      <c r="L15" s="75"/>
      <c r="M15" s="153">
        <v>14.475485368610379</v>
      </c>
      <c r="N15" s="154"/>
      <c r="O15" s="153">
        <f t="shared" si="1"/>
        <v>19.069086018358504</v>
      </c>
      <c r="P15" s="105"/>
      <c r="Q15" s="153">
        <v>13.229964325580482</v>
      </c>
      <c r="R15" s="154"/>
    </row>
    <row r="16" spans="1:23" ht="13.5" customHeight="1">
      <c r="A16" s="195"/>
      <c r="B16" s="13"/>
      <c r="C16" s="74" t="s">
        <v>375</v>
      </c>
      <c r="D16" s="13"/>
      <c r="E16" s="155">
        <v>4740.4109539999999</v>
      </c>
      <c r="F16" s="75"/>
      <c r="G16" s="153">
        <v>6.2134687464427714</v>
      </c>
      <c r="H16" s="154"/>
      <c r="I16" s="153">
        <f t="shared" si="0"/>
        <v>-2.37429945339818</v>
      </c>
      <c r="J16" s="13"/>
      <c r="K16" s="155">
        <v>4466.2107150000002</v>
      </c>
      <c r="L16" s="75"/>
      <c r="M16" s="153">
        <v>6.8808613481866416</v>
      </c>
      <c r="N16" s="154"/>
      <c r="O16" s="153">
        <f t="shared" si="1"/>
        <v>-1.5490987088607966</v>
      </c>
      <c r="P16" s="105"/>
      <c r="Q16" s="153">
        <v>7.2901375010659706</v>
      </c>
      <c r="R16" s="154"/>
    </row>
    <row r="17" spans="1:18" ht="13.5" customHeight="1">
      <c r="A17" s="195"/>
      <c r="B17" s="13"/>
      <c r="C17" s="74" t="s">
        <v>376</v>
      </c>
      <c r="D17" s="13"/>
      <c r="E17" s="155">
        <v>4661.0749659999992</v>
      </c>
      <c r="F17" s="75"/>
      <c r="G17" s="153">
        <v>4.4447955813580649</v>
      </c>
      <c r="H17" s="154"/>
      <c r="I17" s="153">
        <f t="shared" si="0"/>
        <v>-1.6736099205292874</v>
      </c>
      <c r="J17" s="13"/>
      <c r="K17" s="155">
        <v>4406.4005419999994</v>
      </c>
      <c r="L17" s="75"/>
      <c r="M17" s="153">
        <v>5.0797016000780957</v>
      </c>
      <c r="N17" s="154"/>
      <c r="O17" s="153">
        <f t="shared" si="1"/>
        <v>-1.3391704246986222</v>
      </c>
      <c r="P17" s="105"/>
      <c r="Q17" s="153">
        <v>8.6405054618282833</v>
      </c>
      <c r="R17" s="154"/>
    </row>
    <row r="18" spans="1:18" ht="13.5" customHeight="1">
      <c r="A18" s="195"/>
      <c r="B18" s="13"/>
      <c r="C18" s="74" t="s">
        <v>377</v>
      </c>
      <c r="D18" s="13"/>
      <c r="E18" s="155">
        <v>3953.1141149999989</v>
      </c>
      <c r="F18" s="75"/>
      <c r="G18" s="153">
        <v>14.161917463915842</v>
      </c>
      <c r="H18" s="154"/>
      <c r="I18" s="153">
        <f t="shared" si="0"/>
        <v>-15.188789199148019</v>
      </c>
      <c r="J18" s="13"/>
      <c r="K18" s="155">
        <v>3602.1033799999991</v>
      </c>
      <c r="L18" s="75"/>
      <c r="M18" s="153">
        <v>12.201753571187496</v>
      </c>
      <c r="N18" s="154"/>
      <c r="O18" s="153">
        <f t="shared" si="1"/>
        <v>-18.252928991220159</v>
      </c>
      <c r="P18" s="105"/>
      <c r="Q18" s="153">
        <v>7.798014756326225</v>
      </c>
      <c r="R18" s="154"/>
    </row>
    <row r="19" spans="1:18" ht="13.5" customHeight="1">
      <c r="A19" s="195"/>
      <c r="B19" s="13"/>
      <c r="C19" s="74" t="s">
        <v>378</v>
      </c>
      <c r="D19" s="13"/>
      <c r="E19" s="155">
        <v>4645.53485</v>
      </c>
      <c r="F19" s="75"/>
      <c r="G19" s="153">
        <v>5.7682741656226</v>
      </c>
      <c r="H19" s="154"/>
      <c r="I19" s="153">
        <f t="shared" si="0"/>
        <v>17.51582966888374</v>
      </c>
      <c r="J19" s="13"/>
      <c r="K19" s="155">
        <v>4315.9387660000002</v>
      </c>
      <c r="L19" s="75"/>
      <c r="M19" s="153">
        <v>4.1667195975141595</v>
      </c>
      <c r="N19" s="154"/>
      <c r="O19" s="153">
        <f t="shared" si="1"/>
        <v>19.81718209320249</v>
      </c>
      <c r="P19" s="105"/>
      <c r="Q19" s="153">
        <v>7.6483912683021913</v>
      </c>
      <c r="R19" s="154"/>
    </row>
    <row r="20" spans="1:18" ht="13.5" customHeight="1">
      <c r="A20" s="195"/>
      <c r="B20" s="13"/>
      <c r="C20" s="74" t="s">
        <v>379</v>
      </c>
      <c r="D20" s="13"/>
      <c r="E20" s="155">
        <v>4867.0524379999997</v>
      </c>
      <c r="F20" s="75"/>
      <c r="G20" s="153">
        <v>12.471917714699316</v>
      </c>
      <c r="H20" s="154"/>
      <c r="I20" s="153">
        <f t="shared" si="0"/>
        <v>4.7683979380759496</v>
      </c>
      <c r="J20" s="13"/>
      <c r="K20" s="155">
        <v>4574.3718099999996</v>
      </c>
      <c r="L20" s="75"/>
      <c r="M20" s="153">
        <v>13.858237737637168</v>
      </c>
      <c r="N20" s="154"/>
      <c r="O20" s="153">
        <f t="shared" si="1"/>
        <v>5.9878755935064873</v>
      </c>
      <c r="P20" s="105"/>
      <c r="Q20" s="153">
        <v>10.535362265311349</v>
      </c>
      <c r="R20" s="154"/>
    </row>
    <row r="21" spans="1:18" ht="13.5" customHeight="1">
      <c r="A21" s="195"/>
      <c r="B21" s="13"/>
      <c r="C21" s="74" t="s">
        <v>380</v>
      </c>
      <c r="D21" s="13"/>
      <c r="E21" s="155">
        <v>5202.2077449999997</v>
      </c>
      <c r="F21" s="75"/>
      <c r="G21" s="153">
        <v>11.540918763830149</v>
      </c>
      <c r="H21" s="154"/>
      <c r="I21" s="153">
        <f t="shared" si="0"/>
        <v>6.8862070271370328</v>
      </c>
      <c r="J21" s="13"/>
      <c r="K21" s="155">
        <v>4932.6171400000003</v>
      </c>
      <c r="L21" s="75"/>
      <c r="M21" s="153">
        <v>12.403163302790588</v>
      </c>
      <c r="N21" s="154"/>
      <c r="O21" s="153">
        <f t="shared" si="1"/>
        <v>7.8315743643060216</v>
      </c>
      <c r="P21" s="105"/>
      <c r="Q21" s="153">
        <v>9.9474802322860398</v>
      </c>
      <c r="R21" s="154"/>
    </row>
    <row r="22" spans="1:18" ht="13.5" customHeight="1">
      <c r="A22" s="195"/>
      <c r="B22" s="13"/>
      <c r="C22" s="74" t="s">
        <v>381</v>
      </c>
      <c r="D22" s="13"/>
      <c r="E22" s="155">
        <v>4069.162726999999</v>
      </c>
      <c r="F22" s="75"/>
      <c r="G22" s="153">
        <v>0.15525161191700931</v>
      </c>
      <c r="H22" s="154"/>
      <c r="I22" s="153">
        <f t="shared" si="0"/>
        <v>-21.780080180169747</v>
      </c>
      <c r="J22" s="13"/>
      <c r="K22" s="155">
        <v>3707.9279349999993</v>
      </c>
      <c r="L22" s="75"/>
      <c r="M22" s="153">
        <v>-0.32196461810875121</v>
      </c>
      <c r="N22" s="154"/>
      <c r="O22" s="153">
        <f t="shared" si="1"/>
        <v>-24.828385626539855</v>
      </c>
      <c r="P22" s="105"/>
      <c r="Q22" s="153">
        <v>8.3059659526891494</v>
      </c>
      <c r="R22" s="154"/>
    </row>
    <row r="23" spans="1:18" ht="6.75" customHeight="1">
      <c r="A23" s="156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05"/>
      <c r="Q23" s="13"/>
      <c r="R23" s="13"/>
    </row>
    <row r="24" spans="1:18" ht="13.5" customHeight="1">
      <c r="A24" s="195">
        <v>2018</v>
      </c>
      <c r="B24" s="13"/>
      <c r="C24" s="143" t="s">
        <v>320</v>
      </c>
      <c r="D24" s="144"/>
      <c r="E24" s="145">
        <f>SUM(E25:E36)</f>
        <v>57958.159885000001</v>
      </c>
      <c r="F24" s="146"/>
      <c r="G24" s="147">
        <f t="shared" ref="G24:G36" si="2">E24/E10*100-100</f>
        <v>5.3440198580006211</v>
      </c>
      <c r="H24" s="148"/>
      <c r="I24" s="149"/>
      <c r="J24" s="144"/>
      <c r="K24" s="145">
        <f>SUM(K25:K36)</f>
        <v>54061.361550000001</v>
      </c>
      <c r="L24" s="146"/>
      <c r="M24" s="147">
        <f t="shared" ref="M24:M36" si="3">K24/K10*100-100</f>
        <v>5.494767299982442</v>
      </c>
      <c r="N24" s="148"/>
      <c r="O24" s="149"/>
      <c r="P24" s="150"/>
      <c r="Q24" s="149"/>
      <c r="R24" s="154"/>
    </row>
    <row r="25" spans="1:18" ht="13.5" customHeight="1">
      <c r="A25" s="195"/>
      <c r="B25" s="13"/>
      <c r="C25" s="74" t="s">
        <v>370</v>
      </c>
      <c r="D25" s="13"/>
      <c r="E25" s="75">
        <v>4775.3541430000005</v>
      </c>
      <c r="F25" s="75"/>
      <c r="G25" s="153">
        <f t="shared" si="2"/>
        <v>10.095110674025193</v>
      </c>
      <c r="H25" s="154"/>
      <c r="I25" s="153">
        <f>E25/E22*100-100</f>
        <v>17.354710621775581</v>
      </c>
      <c r="J25" s="13"/>
      <c r="K25" s="75">
        <v>4479.6146750000007</v>
      </c>
      <c r="L25" s="75"/>
      <c r="M25" s="153">
        <f t="shared" si="3"/>
        <v>12.17725395573575</v>
      </c>
      <c r="N25" s="154"/>
      <c r="O25" s="153">
        <f>K25/K22*100-100</f>
        <v>20.811805232671048</v>
      </c>
      <c r="P25" s="105"/>
      <c r="Q25" s="153">
        <v>7.5200714659319488</v>
      </c>
      <c r="R25" s="154"/>
    </row>
    <row r="26" spans="1:18" ht="13.5" customHeight="1">
      <c r="A26" s="195"/>
      <c r="B26" s="13"/>
      <c r="C26" s="74" t="s">
        <v>371</v>
      </c>
      <c r="D26" s="13"/>
      <c r="E26" s="75">
        <v>4608.271463</v>
      </c>
      <c r="F26" s="75"/>
      <c r="G26" s="153">
        <f t="shared" si="2"/>
        <v>5.9949888199400903</v>
      </c>
      <c r="H26" s="154"/>
      <c r="I26" s="153">
        <f>E26/E25*100-100</f>
        <v>-3.4988542209988793</v>
      </c>
      <c r="J26" s="13"/>
      <c r="K26" s="75">
        <v>4299.8184600000004</v>
      </c>
      <c r="L26" s="75"/>
      <c r="M26" s="153">
        <f t="shared" si="3"/>
        <v>7.3917924976851594</v>
      </c>
      <c r="N26" s="154"/>
      <c r="O26" s="153">
        <f>K26/K25*100-100</f>
        <v>-4.0136535850597568</v>
      </c>
      <c r="P26" s="105"/>
      <c r="Q26" s="153">
        <v>5.5288904527641876</v>
      </c>
      <c r="R26" s="154"/>
    </row>
    <row r="27" spans="1:18" ht="13.5" customHeight="1">
      <c r="A27" s="195"/>
      <c r="B27" s="13"/>
      <c r="C27" s="74" t="s">
        <v>372</v>
      </c>
      <c r="D27" s="13"/>
      <c r="E27" s="75">
        <v>4948.3045999999995</v>
      </c>
      <c r="F27" s="75"/>
      <c r="G27" s="153">
        <f t="shared" si="2"/>
        <v>-5.3509947923403871</v>
      </c>
      <c r="H27" s="154"/>
      <c r="I27" s="153">
        <f t="shared" ref="I27:I36" si="4">E27/E26*100-100</f>
        <v>7.3787566494322192</v>
      </c>
      <c r="J27" s="13"/>
      <c r="K27" s="75">
        <v>4633.1387919999997</v>
      </c>
      <c r="L27" s="75"/>
      <c r="M27" s="153">
        <f t="shared" si="3"/>
        <v>-5.3751746594199972</v>
      </c>
      <c r="N27" s="154"/>
      <c r="O27" s="153">
        <f t="shared" ref="O27:O36" si="5">K27/K26*100-100</f>
        <v>7.7519629049641168</v>
      </c>
      <c r="P27" s="105"/>
      <c r="Q27" s="153">
        <v>3.0098130316731613</v>
      </c>
      <c r="R27" s="154"/>
    </row>
    <row r="28" spans="1:18" ht="13.5" customHeight="1">
      <c r="A28" s="195"/>
      <c r="B28" s="13"/>
      <c r="C28" s="74" t="s">
        <v>373</v>
      </c>
      <c r="D28" s="13"/>
      <c r="E28" s="75">
        <v>4844.9685509999999</v>
      </c>
      <c r="F28" s="75"/>
      <c r="G28" s="153">
        <f t="shared" si="2"/>
        <v>17.866378641892027</v>
      </c>
      <c r="H28" s="154"/>
      <c r="I28" s="153">
        <f t="shared" si="4"/>
        <v>-2.0883122069728586</v>
      </c>
      <c r="J28" s="13"/>
      <c r="K28" s="75">
        <v>4469.2924059999996</v>
      </c>
      <c r="L28" s="75"/>
      <c r="M28" s="153">
        <f t="shared" si="3"/>
        <v>17.305473457310924</v>
      </c>
      <c r="N28" s="154"/>
      <c r="O28" s="153">
        <f t="shared" si="5"/>
        <v>-3.5364014193339557</v>
      </c>
      <c r="P28" s="105"/>
      <c r="Q28" s="153">
        <v>5.2263784385911123</v>
      </c>
      <c r="R28" s="154"/>
    </row>
    <row r="29" spans="1:18" ht="13.5" customHeight="1">
      <c r="A29" s="195"/>
      <c r="B29" s="13"/>
      <c r="C29" s="74" t="s">
        <v>374</v>
      </c>
      <c r="D29" s="13"/>
      <c r="E29" s="75">
        <v>5175.2906570000014</v>
      </c>
      <c r="F29" s="75"/>
      <c r="G29" s="153">
        <f t="shared" si="2"/>
        <v>6.581767029202652</v>
      </c>
      <c r="H29" s="154"/>
      <c r="I29" s="153">
        <f t="shared" si="4"/>
        <v>6.8178379802243114</v>
      </c>
      <c r="J29" s="13"/>
      <c r="K29" s="75">
        <v>4746.955151000001</v>
      </c>
      <c r="L29" s="75"/>
      <c r="M29" s="153">
        <f t="shared" si="3"/>
        <v>4.6394903480423579</v>
      </c>
      <c r="N29" s="154"/>
      <c r="O29" s="153">
        <f t="shared" si="5"/>
        <v>6.2126779762103013</v>
      </c>
      <c r="P29" s="105"/>
      <c r="Q29" s="153">
        <v>5.4546194506086749</v>
      </c>
      <c r="R29" s="154"/>
    </row>
    <row r="30" spans="1:18" ht="13.5" customHeight="1">
      <c r="A30" s="195"/>
      <c r="B30" s="13"/>
      <c r="C30" s="74" t="s">
        <v>375</v>
      </c>
      <c r="D30" s="13"/>
      <c r="E30" s="75">
        <v>5184.5932459999985</v>
      </c>
      <c r="F30" s="75"/>
      <c r="G30" s="153">
        <f t="shared" si="2"/>
        <v>9.3701220487053831</v>
      </c>
      <c r="H30" s="154"/>
      <c r="I30" s="153">
        <f t="shared" si="4"/>
        <v>0.17975007814131061</v>
      </c>
      <c r="J30" s="13"/>
      <c r="K30" s="75">
        <v>4801.8047349999988</v>
      </c>
      <c r="L30" s="75"/>
      <c r="M30" s="153">
        <f t="shared" si="3"/>
        <v>7.5140659815464659</v>
      </c>
      <c r="N30" s="154"/>
      <c r="O30" s="153">
        <f t="shared" si="5"/>
        <v>1.1554687637704575</v>
      </c>
      <c r="P30" s="105"/>
      <c r="Q30" s="153">
        <v>10.930308320331392</v>
      </c>
      <c r="R30" s="154"/>
    </row>
    <row r="31" spans="1:18" ht="13.5" customHeight="1">
      <c r="A31" s="195"/>
      <c r="B31" s="13"/>
      <c r="C31" s="74" t="s">
        <v>376</v>
      </c>
      <c r="D31" s="13"/>
      <c r="E31" s="75">
        <v>5319.4350129999984</v>
      </c>
      <c r="F31" s="75"/>
      <c r="G31" s="153">
        <f t="shared" si="2"/>
        <v>14.12463974088331</v>
      </c>
      <c r="H31" s="154"/>
      <c r="I31" s="153">
        <f t="shared" si="4"/>
        <v>2.6008167005971501</v>
      </c>
      <c r="J31" s="13"/>
      <c r="K31" s="75">
        <v>4934.0624569999991</v>
      </c>
      <c r="L31" s="75"/>
      <c r="M31" s="153">
        <f t="shared" si="3"/>
        <v>11.97489674328385</v>
      </c>
      <c r="N31" s="154"/>
      <c r="O31" s="153">
        <f t="shared" si="5"/>
        <v>2.7543336161919285</v>
      </c>
      <c r="P31" s="105"/>
      <c r="Q31" s="153">
        <v>9.9748520860399452</v>
      </c>
      <c r="R31" s="154"/>
    </row>
    <row r="32" spans="1:18" ht="13.5" customHeight="1">
      <c r="A32" s="195"/>
      <c r="B32" s="13"/>
      <c r="C32" s="74" t="s">
        <v>377</v>
      </c>
      <c r="D32" s="13"/>
      <c r="E32" s="75">
        <v>4041.8097599999992</v>
      </c>
      <c r="F32" s="75"/>
      <c r="G32" s="153">
        <f t="shared" si="2"/>
        <v>2.2436904784369176</v>
      </c>
      <c r="H32" s="154"/>
      <c r="I32" s="153">
        <f t="shared" si="4"/>
        <v>-24.018063006271376</v>
      </c>
      <c r="J32" s="13"/>
      <c r="K32" s="75">
        <v>3639.8185749999993</v>
      </c>
      <c r="L32" s="75"/>
      <c r="M32" s="153">
        <f t="shared" si="3"/>
        <v>1.0470325535187897</v>
      </c>
      <c r="N32" s="154"/>
      <c r="O32" s="153">
        <f t="shared" si="5"/>
        <v>-26.230796494354152</v>
      </c>
      <c r="P32" s="105"/>
      <c r="Q32" s="153">
        <v>8.9200573650875157</v>
      </c>
      <c r="R32" s="154"/>
    </row>
    <row r="33" spans="1:18" ht="13.5" customHeight="1">
      <c r="A33" s="195"/>
      <c r="B33" s="13"/>
      <c r="C33" s="74" t="s">
        <v>378</v>
      </c>
      <c r="D33" s="13"/>
      <c r="E33" s="75">
        <v>4698.9409180000002</v>
      </c>
      <c r="F33" s="75"/>
      <c r="G33" s="153">
        <f t="shared" si="2"/>
        <v>1.1496215123647318</v>
      </c>
      <c r="H33" s="154"/>
      <c r="I33" s="153">
        <f t="shared" si="4"/>
        <v>16.258339630512481</v>
      </c>
      <c r="J33" s="13"/>
      <c r="K33" s="75">
        <v>4428.302087</v>
      </c>
      <c r="L33" s="75"/>
      <c r="M33" s="153">
        <f t="shared" si="3"/>
        <v>2.6034503057636726</v>
      </c>
      <c r="N33" s="154"/>
      <c r="O33" s="153">
        <f t="shared" si="5"/>
        <v>21.662714658793149</v>
      </c>
      <c r="P33" s="105"/>
      <c r="Q33" s="153">
        <v>6.0367905407788811</v>
      </c>
      <c r="R33" s="154"/>
    </row>
    <row r="34" spans="1:18" ht="13.5" customHeight="1">
      <c r="A34" s="195"/>
      <c r="B34" s="13"/>
      <c r="C34" s="74" t="s">
        <v>379</v>
      </c>
      <c r="D34" s="13"/>
      <c r="E34" s="75">
        <v>5136.2047629999988</v>
      </c>
      <c r="F34" s="75"/>
      <c r="G34" s="153">
        <f t="shared" si="2"/>
        <v>5.5300888664885832</v>
      </c>
      <c r="H34" s="154"/>
      <c r="I34" s="153">
        <f t="shared" si="4"/>
        <v>9.3055829522136264</v>
      </c>
      <c r="J34" s="13"/>
      <c r="K34" s="75">
        <v>4949.7314359999982</v>
      </c>
      <c r="L34" s="75"/>
      <c r="M34" s="153">
        <f t="shared" si="3"/>
        <v>8.2057087091046697</v>
      </c>
      <c r="N34" s="154"/>
      <c r="O34" s="153">
        <f t="shared" si="5"/>
        <v>11.774927246511453</v>
      </c>
      <c r="P34" s="105"/>
      <c r="Q34" s="153">
        <v>3.0540855295393357</v>
      </c>
      <c r="R34" s="154"/>
    </row>
    <row r="35" spans="1:18" ht="13.5" customHeight="1">
      <c r="A35" s="195"/>
      <c r="B35" s="13"/>
      <c r="C35" s="74" t="s">
        <v>380</v>
      </c>
      <c r="D35" s="13"/>
      <c r="E35" s="75">
        <v>4866.6968649999999</v>
      </c>
      <c r="F35" s="75"/>
      <c r="G35" s="153">
        <f t="shared" si="2"/>
        <v>-6.4493941119992684</v>
      </c>
      <c r="H35" s="154"/>
      <c r="I35" s="153">
        <f t="shared" si="4"/>
        <v>-5.2472187234720451</v>
      </c>
      <c r="J35" s="13"/>
      <c r="K35" s="75">
        <v>4642.3911200000002</v>
      </c>
      <c r="L35" s="75"/>
      <c r="M35" s="153">
        <f t="shared" si="3"/>
        <v>-5.883814043593091</v>
      </c>
      <c r="N35" s="154"/>
      <c r="O35" s="153">
        <f t="shared" si="5"/>
        <v>-6.209232156813087</v>
      </c>
      <c r="P35" s="105"/>
      <c r="Q35" s="153">
        <v>-8.8023563841375108E-2</v>
      </c>
      <c r="R35" s="154"/>
    </row>
    <row r="36" spans="1:18" ht="13.5" customHeight="1">
      <c r="A36" s="195"/>
      <c r="B36" s="13"/>
      <c r="C36" s="74" t="s">
        <v>381</v>
      </c>
      <c r="D36" s="13"/>
      <c r="E36" s="75">
        <v>4358.289906</v>
      </c>
      <c r="F36" s="75"/>
      <c r="G36" s="153">
        <f t="shared" si="2"/>
        <v>7.1053235861412816</v>
      </c>
      <c r="H36" s="154"/>
      <c r="I36" s="153">
        <f t="shared" si="4"/>
        <v>-10.446653512700337</v>
      </c>
      <c r="J36" s="13"/>
      <c r="K36" s="75">
        <v>4036.4316560000007</v>
      </c>
      <c r="L36" s="75"/>
      <c r="M36" s="153">
        <f t="shared" si="3"/>
        <v>8.8594958359135916</v>
      </c>
      <c r="N36" s="154"/>
      <c r="O36" s="153">
        <f t="shared" si="5"/>
        <v>-13.052744767442164</v>
      </c>
      <c r="P36" s="105"/>
      <c r="Q36" s="153">
        <v>1.5756256933185995</v>
      </c>
      <c r="R36" s="154"/>
    </row>
    <row r="37" spans="1:18" ht="6.75" customHeight="1">
      <c r="A37" s="156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05"/>
      <c r="Q37" s="13"/>
      <c r="R37" s="13"/>
    </row>
    <row r="38" spans="1:18" ht="13.5" customHeight="1">
      <c r="A38" s="195">
        <v>2019</v>
      </c>
      <c r="B38" s="13"/>
      <c r="C38" s="143"/>
      <c r="D38" s="144"/>
      <c r="E38" s="145"/>
      <c r="F38" s="146"/>
      <c r="G38" s="147"/>
      <c r="H38" s="148"/>
      <c r="I38" s="149"/>
      <c r="J38" s="144"/>
      <c r="K38" s="145"/>
      <c r="L38" s="146"/>
      <c r="M38" s="147"/>
      <c r="N38" s="148"/>
      <c r="O38" s="149"/>
      <c r="P38" s="150"/>
      <c r="Q38" s="149"/>
      <c r="R38" s="154"/>
    </row>
    <row r="39" spans="1:18" ht="13.5" customHeight="1">
      <c r="A39" s="195"/>
      <c r="B39" s="13"/>
      <c r="C39" s="74" t="s">
        <v>370</v>
      </c>
      <c r="D39" s="13"/>
      <c r="E39" s="75">
        <v>4939.1031939999993</v>
      </c>
      <c r="F39" s="75"/>
      <c r="G39" s="153">
        <f t="shared" ref="G39:G41" si="6">E39/E25*100-100</f>
        <v>3.4290451785661276</v>
      </c>
      <c r="H39" s="154"/>
      <c r="I39" s="153">
        <f>E39/E36*100-100</f>
        <v>13.326632705190207</v>
      </c>
      <c r="J39" s="13"/>
      <c r="K39" s="75">
        <v>4661.665751999999</v>
      </c>
      <c r="L39" s="75"/>
      <c r="M39" s="153">
        <f t="shared" ref="M39:M41" si="7">K39/K25*100-100</f>
        <v>4.0639896555388049</v>
      </c>
      <c r="N39" s="154"/>
      <c r="O39" s="153">
        <f>K39/K36*100-100</f>
        <v>15.489772880722796</v>
      </c>
      <c r="P39" s="105"/>
      <c r="Q39" s="153">
        <v>0.83553535231031617</v>
      </c>
      <c r="R39" s="154"/>
    </row>
    <row r="40" spans="1:18" ht="13.5" customHeight="1">
      <c r="A40" s="195"/>
      <c r="B40" s="13"/>
      <c r="C40" s="74" t="s">
        <v>371</v>
      </c>
      <c r="D40" s="13"/>
      <c r="E40" s="75">
        <v>4826.6734059999999</v>
      </c>
      <c r="F40" s="75"/>
      <c r="G40" s="153">
        <f t="shared" si="6"/>
        <v>4.7393462983584556</v>
      </c>
      <c r="H40" s="154"/>
      <c r="I40" s="153">
        <f t="shared" ref="I40:I41" si="8">E40/E39*100-100</f>
        <v>-2.2763198820502168</v>
      </c>
      <c r="J40" s="13"/>
      <c r="K40" s="75">
        <v>4618.3791760000004</v>
      </c>
      <c r="L40" s="75"/>
      <c r="M40" s="153">
        <f t="shared" si="7"/>
        <v>7.4087015292268745</v>
      </c>
      <c r="N40" s="154"/>
      <c r="O40" s="153">
        <f t="shared" ref="O40:O41" si="9">K40/K39*100-100</f>
        <v>-0.92856455831109486</v>
      </c>
      <c r="P40" s="105"/>
      <c r="Q40" s="153">
        <v>4.9898813270802691</v>
      </c>
      <c r="R40" s="154"/>
    </row>
    <row r="41" spans="1:18" ht="13.5" customHeight="1">
      <c r="A41" s="195"/>
      <c r="B41" s="13"/>
      <c r="C41" s="74" t="s">
        <v>372</v>
      </c>
      <c r="D41" s="13"/>
      <c r="E41" s="75">
        <v>5136.4880090000006</v>
      </c>
      <c r="F41" s="75"/>
      <c r="G41" s="153">
        <f t="shared" si="6"/>
        <v>3.8029875727537217</v>
      </c>
      <c r="H41" s="154"/>
      <c r="I41" s="153">
        <f t="shared" si="8"/>
        <v>6.4188018732502741</v>
      </c>
      <c r="J41" s="13"/>
      <c r="K41" s="75">
        <v>4887.5416889999997</v>
      </c>
      <c r="L41" s="75"/>
      <c r="M41" s="153">
        <f t="shared" si="7"/>
        <v>5.4909405571720811</v>
      </c>
      <c r="N41" s="154"/>
      <c r="O41" s="153">
        <f t="shared" si="9"/>
        <v>5.8280730694165754</v>
      </c>
      <c r="P41" s="105"/>
      <c r="Q41" s="153">
        <v>3.9794667906018191</v>
      </c>
      <c r="R41" s="154"/>
    </row>
    <row r="42" spans="1:18" ht="3" customHeight="1">
      <c r="A42" s="114"/>
      <c r="B42" s="114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</row>
    <row r="43" spans="1:18" ht="3.75" customHeight="1"/>
    <row r="44" spans="1:18">
      <c r="E44" s="157"/>
      <c r="F44" s="62"/>
      <c r="G44" s="62"/>
      <c r="H44" s="62"/>
      <c r="I44" s="62"/>
      <c r="J44" s="62"/>
      <c r="K44" s="157"/>
      <c r="L44" s="62"/>
      <c r="M44" s="62"/>
      <c r="N44" s="62"/>
      <c r="O44" s="62"/>
      <c r="P44" s="62"/>
    </row>
  </sheetData>
  <mergeCells count="13">
    <mergeCell ref="A38:A41"/>
    <mergeCell ref="A10:A22"/>
    <mergeCell ref="A24:A36"/>
    <mergeCell ref="V6:W6"/>
    <mergeCell ref="A1:Q1"/>
    <mergeCell ref="A4:A8"/>
    <mergeCell ref="C4:C8"/>
    <mergeCell ref="E4:I4"/>
    <mergeCell ref="K4:O4"/>
    <mergeCell ref="E6:E8"/>
    <mergeCell ref="G6:I6"/>
    <mergeCell ref="K6:K8"/>
    <mergeCell ref="M6:O6"/>
  </mergeCells>
  <hyperlinks>
    <hyperlink ref="V6:W6" location="Indice!A1" display="Voltar ao Indice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W44"/>
  <sheetViews>
    <sheetView showGridLines="0" zoomScale="90" zoomScaleNormal="90" workbookViewId="0">
      <selection sqref="A1:Q1"/>
    </sheetView>
  </sheetViews>
  <sheetFormatPr defaultColWidth="9.140625" defaultRowHeight="12.75"/>
  <cols>
    <col min="1" max="1" width="9.140625" style="11"/>
    <col min="2" max="2" width="0.5703125" style="11" customWidth="1"/>
    <col min="3" max="3" width="11.7109375" style="11" customWidth="1"/>
    <col min="4" max="4" width="0.5703125" style="11" customWidth="1"/>
    <col min="5" max="5" width="8.7109375" style="11" customWidth="1"/>
    <col min="6" max="6" width="0.5703125" style="11" customWidth="1"/>
    <col min="7" max="7" width="11.7109375" style="11" customWidth="1"/>
    <col min="8" max="8" width="0.5703125" style="11" customWidth="1"/>
    <col min="9" max="9" width="11.7109375" style="11" customWidth="1"/>
    <col min="10" max="10" width="0.5703125" style="11" customWidth="1"/>
    <col min="11" max="11" width="8.7109375" style="11" customWidth="1"/>
    <col min="12" max="12" width="0.5703125" style="11" customWidth="1"/>
    <col min="13" max="13" width="11.7109375" style="11" customWidth="1"/>
    <col min="14" max="14" width="0.5703125" style="11" customWidth="1"/>
    <col min="15" max="15" width="11.7109375" style="11" customWidth="1"/>
    <col min="16" max="16" width="0.5703125" style="11" customWidth="1"/>
    <col min="17" max="17" width="22.7109375" style="11" customWidth="1"/>
    <col min="18" max="18" width="0.5703125" style="11" customWidth="1"/>
    <col min="19" max="19" width="4.7109375" style="11" customWidth="1"/>
    <col min="20" max="16384" width="9.140625" style="11"/>
  </cols>
  <sheetData>
    <row r="1" spans="1:23" ht="14.25" customHeight="1">
      <c r="A1" s="191" t="s">
        <v>451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40"/>
    </row>
    <row r="2" spans="1:23" ht="3" customHeight="1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40"/>
    </row>
    <row r="3" spans="1:23" ht="3.7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23" ht="38.25" customHeight="1">
      <c r="A4" s="196" t="s">
        <v>163</v>
      </c>
      <c r="B4" s="140"/>
      <c r="C4" s="187" t="s">
        <v>164</v>
      </c>
      <c r="D4" s="140"/>
      <c r="E4" s="197" t="s">
        <v>320</v>
      </c>
      <c r="F4" s="197"/>
      <c r="G4" s="197"/>
      <c r="H4" s="197"/>
      <c r="I4" s="197"/>
      <c r="J4" s="140"/>
      <c r="K4" s="198" t="s">
        <v>448</v>
      </c>
      <c r="L4" s="198"/>
      <c r="M4" s="198"/>
      <c r="N4" s="198"/>
      <c r="O4" s="198"/>
      <c r="P4" s="141"/>
      <c r="Q4" s="142" t="s">
        <v>449</v>
      </c>
      <c r="R4" s="140"/>
    </row>
    <row r="5" spans="1:23" ht="3" customHeight="1">
      <c r="A5" s="196"/>
      <c r="B5" s="140"/>
      <c r="C5" s="187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1"/>
      <c r="Q5" s="140"/>
      <c r="R5" s="140"/>
    </row>
    <row r="6" spans="1:23" ht="19.5" customHeight="1">
      <c r="A6" s="196"/>
      <c r="B6" s="140"/>
      <c r="C6" s="187"/>
      <c r="D6" s="140"/>
      <c r="E6" s="187" t="s">
        <v>313</v>
      </c>
      <c r="F6" s="140"/>
      <c r="G6" s="188" t="s">
        <v>452</v>
      </c>
      <c r="H6" s="188"/>
      <c r="I6" s="188"/>
      <c r="J6" s="140"/>
      <c r="K6" s="187" t="s">
        <v>313</v>
      </c>
      <c r="L6" s="140"/>
      <c r="M6" s="188" t="s">
        <v>452</v>
      </c>
      <c r="N6" s="188"/>
      <c r="O6" s="188"/>
      <c r="P6" s="141"/>
      <c r="Q6" s="139" t="s">
        <v>452</v>
      </c>
      <c r="R6" s="140"/>
      <c r="V6" s="189" t="s">
        <v>193</v>
      </c>
      <c r="W6" s="189"/>
    </row>
    <row r="7" spans="1:23" ht="3" customHeight="1">
      <c r="A7" s="196"/>
      <c r="B7" s="140"/>
      <c r="C7" s="187"/>
      <c r="D7" s="140"/>
      <c r="E7" s="187"/>
      <c r="F7" s="140"/>
      <c r="G7" s="140"/>
      <c r="H7" s="140"/>
      <c r="I7" s="140"/>
      <c r="J7" s="140"/>
      <c r="K7" s="187"/>
      <c r="L7" s="140"/>
      <c r="M7" s="140"/>
      <c r="N7" s="140"/>
      <c r="O7" s="140"/>
      <c r="P7" s="141"/>
      <c r="Q7" s="140"/>
      <c r="R7" s="140"/>
    </row>
    <row r="8" spans="1:23" ht="25.5" customHeight="1">
      <c r="A8" s="196"/>
      <c r="B8" s="140"/>
      <c r="C8" s="187"/>
      <c r="D8" s="140"/>
      <c r="E8" s="187"/>
      <c r="F8" s="140"/>
      <c r="G8" s="139" t="s">
        <v>349</v>
      </c>
      <c r="H8" s="140"/>
      <c r="I8" s="139" t="s">
        <v>350</v>
      </c>
      <c r="J8" s="140"/>
      <c r="K8" s="187"/>
      <c r="L8" s="140"/>
      <c r="M8" s="139" t="s">
        <v>349</v>
      </c>
      <c r="N8" s="140"/>
      <c r="O8" s="139" t="s">
        <v>350</v>
      </c>
      <c r="P8" s="141"/>
      <c r="Q8" s="139" t="s">
        <v>349</v>
      </c>
      <c r="R8" s="140"/>
    </row>
    <row r="9" spans="1:23" ht="6.75" customHeight="1"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05"/>
      <c r="Q9" s="13"/>
      <c r="R9" s="13"/>
    </row>
    <row r="10" spans="1:23" ht="12.75" customHeight="1">
      <c r="A10" s="195">
        <v>2017</v>
      </c>
      <c r="B10" s="13"/>
      <c r="C10" s="143" t="s">
        <v>320</v>
      </c>
      <c r="D10" s="144"/>
      <c r="E10" s="145">
        <v>-14670.576929000017</v>
      </c>
      <c r="F10" s="146"/>
      <c r="G10" s="158">
        <v>-3285.4032600000069</v>
      </c>
      <c r="H10" s="148"/>
      <c r="I10" s="149"/>
      <c r="J10" s="144"/>
      <c r="K10" s="145">
        <v>-10352.606898000004</v>
      </c>
      <c r="L10" s="146"/>
      <c r="M10" s="158">
        <v>-2179.0861520000035</v>
      </c>
      <c r="N10" s="148"/>
      <c r="O10" s="149"/>
      <c r="P10" s="150"/>
      <c r="Q10" s="149"/>
      <c r="R10" s="151"/>
    </row>
    <row r="11" spans="1:23" ht="13.5" customHeight="1">
      <c r="A11" s="195"/>
      <c r="B11" s="13"/>
      <c r="C11" s="74" t="s">
        <v>370</v>
      </c>
      <c r="D11" s="13"/>
      <c r="E11" s="152">
        <v>-1064.4216259999976</v>
      </c>
      <c r="F11" s="75"/>
      <c r="G11" s="154">
        <v>-363.25063599999748</v>
      </c>
      <c r="H11" s="154"/>
      <c r="I11" s="154">
        <v>399.29389000000265</v>
      </c>
      <c r="J11" s="13"/>
      <c r="K11" s="152">
        <v>-653.16688399999748</v>
      </c>
      <c r="L11" s="75"/>
      <c r="M11" s="154">
        <v>-104.11342999999579</v>
      </c>
      <c r="N11" s="154"/>
      <c r="O11" s="154">
        <v>373.51505700000325</v>
      </c>
      <c r="P11" s="105"/>
      <c r="Q11" s="154">
        <v>-770.660159999999</v>
      </c>
      <c r="R11" s="154"/>
    </row>
    <row r="12" spans="1:23" ht="13.5" customHeight="1">
      <c r="A12" s="195"/>
      <c r="B12" s="13"/>
      <c r="C12" s="74" t="s">
        <v>371</v>
      </c>
      <c r="D12" s="13"/>
      <c r="E12" s="152">
        <v>-832.1789660000004</v>
      </c>
      <c r="F12" s="75"/>
      <c r="G12" s="154">
        <v>-137.99719900000036</v>
      </c>
      <c r="H12" s="154"/>
      <c r="I12" s="154">
        <v>232.24265999999716</v>
      </c>
      <c r="J12" s="13"/>
      <c r="K12" s="152">
        <v>-533.78542999999945</v>
      </c>
      <c r="L12" s="75"/>
      <c r="M12" s="154">
        <v>-38.125306000000364</v>
      </c>
      <c r="N12" s="154"/>
      <c r="O12" s="154">
        <v>119.38145399999803</v>
      </c>
      <c r="P12" s="105"/>
      <c r="Q12" s="154">
        <v>-757.70203399999809</v>
      </c>
      <c r="R12" s="154"/>
    </row>
    <row r="13" spans="1:23" ht="13.5" customHeight="1">
      <c r="A13" s="195"/>
      <c r="B13" s="13"/>
      <c r="C13" s="74" t="s">
        <v>372</v>
      </c>
      <c r="D13" s="13"/>
      <c r="E13" s="152">
        <v>-990.79524200000287</v>
      </c>
      <c r="F13" s="75"/>
      <c r="G13" s="154">
        <v>100.01614799999606</v>
      </c>
      <c r="H13" s="154"/>
      <c r="I13" s="154">
        <v>-158.61627600000247</v>
      </c>
      <c r="J13" s="13"/>
      <c r="K13" s="152">
        <v>-755.64011800000299</v>
      </c>
      <c r="L13" s="75"/>
      <c r="M13" s="154">
        <v>24.805287999995926</v>
      </c>
      <c r="N13" s="154"/>
      <c r="O13" s="154">
        <v>-221.85468800000353</v>
      </c>
      <c r="P13" s="105"/>
      <c r="Q13" s="154">
        <v>-401.23168700000178</v>
      </c>
      <c r="R13" s="154"/>
    </row>
    <row r="14" spans="1:23" ht="13.5" customHeight="1">
      <c r="A14" s="195"/>
      <c r="B14" s="13"/>
      <c r="C14" s="74" t="s">
        <v>373</v>
      </c>
      <c r="D14" s="13"/>
      <c r="E14" s="152">
        <v>-1346.0878970000003</v>
      </c>
      <c r="F14" s="75"/>
      <c r="G14" s="154">
        <v>-557.71604200000093</v>
      </c>
      <c r="H14" s="154"/>
      <c r="I14" s="154">
        <v>-355.29265499999747</v>
      </c>
      <c r="J14" s="13"/>
      <c r="K14" s="152">
        <v>-973.83017400000017</v>
      </c>
      <c r="L14" s="75"/>
      <c r="M14" s="154">
        <v>-387.48007600000074</v>
      </c>
      <c r="N14" s="154"/>
      <c r="O14" s="154">
        <v>-218.19005599999718</v>
      </c>
      <c r="P14" s="105"/>
      <c r="Q14" s="154">
        <v>-595.69709300000522</v>
      </c>
      <c r="R14" s="154"/>
    </row>
    <row r="15" spans="1:23" ht="13.5" customHeight="1">
      <c r="A15" s="195"/>
      <c r="B15" s="13"/>
      <c r="C15" s="74" t="s">
        <v>374</v>
      </c>
      <c r="D15" s="13"/>
      <c r="E15" s="152">
        <v>-1489.463154</v>
      </c>
      <c r="F15" s="75"/>
      <c r="G15" s="154">
        <v>-502.02365300000019</v>
      </c>
      <c r="H15" s="154"/>
      <c r="I15" s="154">
        <v>-143.37525699999969</v>
      </c>
      <c r="J15" s="13"/>
      <c r="K15" s="152">
        <v>-1092.1154969999998</v>
      </c>
      <c r="L15" s="75"/>
      <c r="M15" s="154">
        <v>-314.2189059999987</v>
      </c>
      <c r="N15" s="154"/>
      <c r="O15" s="154">
        <v>-118.28532299999961</v>
      </c>
      <c r="P15" s="105"/>
      <c r="Q15" s="154">
        <v>-959.72354700000506</v>
      </c>
      <c r="R15" s="154"/>
    </row>
    <row r="16" spans="1:23" ht="13.5" customHeight="1">
      <c r="A16" s="195"/>
      <c r="B16" s="13"/>
      <c r="C16" s="74" t="s">
        <v>375</v>
      </c>
      <c r="D16" s="13"/>
      <c r="E16" s="152">
        <v>-1133.3555690000003</v>
      </c>
      <c r="F16" s="75"/>
      <c r="G16" s="154">
        <v>-173.58393200000046</v>
      </c>
      <c r="H16" s="154"/>
      <c r="I16" s="154">
        <v>356.10758499999974</v>
      </c>
      <c r="J16" s="13"/>
      <c r="K16" s="152">
        <v>-831.14437699999962</v>
      </c>
      <c r="L16" s="75"/>
      <c r="M16" s="154">
        <v>-142.45413500000086</v>
      </c>
      <c r="N16" s="154"/>
      <c r="O16" s="154">
        <v>260.97112000000016</v>
      </c>
      <c r="P16" s="105"/>
      <c r="Q16" s="154">
        <v>-1233.3236270000016</v>
      </c>
      <c r="R16" s="154"/>
    </row>
    <row r="17" spans="1:18" ht="13.5" customHeight="1">
      <c r="A17" s="195"/>
      <c r="B17" s="13"/>
      <c r="C17" s="74" t="s">
        <v>376</v>
      </c>
      <c r="D17" s="13"/>
      <c r="E17" s="152">
        <v>-1151.8046749999994</v>
      </c>
      <c r="F17" s="75"/>
      <c r="G17" s="154">
        <v>-517.07152499999938</v>
      </c>
      <c r="H17" s="154"/>
      <c r="I17" s="154">
        <v>-18.449105999999119</v>
      </c>
      <c r="J17" s="13"/>
      <c r="K17" s="152">
        <v>-692.80486500000006</v>
      </c>
      <c r="L17" s="75"/>
      <c r="M17" s="154">
        <v>-271.36739599999964</v>
      </c>
      <c r="N17" s="154"/>
      <c r="O17" s="154">
        <v>138.33951199999956</v>
      </c>
      <c r="P17" s="105"/>
      <c r="Q17" s="154">
        <v>-1192.67911</v>
      </c>
      <c r="R17" s="154"/>
    </row>
    <row r="18" spans="1:18" ht="13.5" customHeight="1">
      <c r="A18" s="195"/>
      <c r="B18" s="13"/>
      <c r="C18" s="74" t="s">
        <v>377</v>
      </c>
      <c r="D18" s="13"/>
      <c r="E18" s="152">
        <v>-1358.7133020000024</v>
      </c>
      <c r="F18" s="75"/>
      <c r="G18" s="154">
        <v>-129.87839700000222</v>
      </c>
      <c r="H18" s="154"/>
      <c r="I18" s="154">
        <v>-206.90862700000298</v>
      </c>
      <c r="J18" s="13"/>
      <c r="K18" s="152">
        <v>-1090.8769920000018</v>
      </c>
      <c r="L18" s="75"/>
      <c r="M18" s="154">
        <v>-230.1095360000013</v>
      </c>
      <c r="N18" s="154"/>
      <c r="O18" s="154">
        <v>-398.07212700000173</v>
      </c>
      <c r="P18" s="105"/>
      <c r="Q18" s="154">
        <v>-820.53385400000207</v>
      </c>
      <c r="R18" s="154"/>
    </row>
    <row r="19" spans="1:18" ht="13.5" customHeight="1">
      <c r="A19" s="195"/>
      <c r="B19" s="13"/>
      <c r="C19" s="74" t="s">
        <v>378</v>
      </c>
      <c r="D19" s="13"/>
      <c r="E19" s="152">
        <v>-1270.4844360000016</v>
      </c>
      <c r="F19" s="75"/>
      <c r="G19" s="154">
        <v>-242.14945100000205</v>
      </c>
      <c r="H19" s="154"/>
      <c r="I19" s="154">
        <v>88.228866000000835</v>
      </c>
      <c r="J19" s="13"/>
      <c r="K19" s="152">
        <v>-956.7813980000019</v>
      </c>
      <c r="L19" s="75"/>
      <c r="M19" s="154">
        <v>-243.89609600000222</v>
      </c>
      <c r="N19" s="154"/>
      <c r="O19" s="154">
        <v>134.09559399999989</v>
      </c>
      <c r="P19" s="105"/>
      <c r="Q19" s="154">
        <v>-889.09937300000365</v>
      </c>
      <c r="R19" s="154"/>
    </row>
    <row r="20" spans="1:18" ht="13.5" customHeight="1">
      <c r="A20" s="195"/>
      <c r="B20" s="13"/>
      <c r="C20" s="74" t="s">
        <v>379</v>
      </c>
      <c r="D20" s="13"/>
      <c r="E20" s="152">
        <v>-1578.0115110000006</v>
      </c>
      <c r="F20" s="75"/>
      <c r="G20" s="154">
        <v>-636.07783500000005</v>
      </c>
      <c r="H20" s="154"/>
      <c r="I20" s="154">
        <v>-307.52707499999906</v>
      </c>
      <c r="J20" s="13"/>
      <c r="K20" s="152">
        <v>-1088.8346200000005</v>
      </c>
      <c r="L20" s="75"/>
      <c r="M20" s="154">
        <v>-420.91747600000235</v>
      </c>
      <c r="N20" s="154"/>
      <c r="O20" s="154">
        <v>-132.05322199999864</v>
      </c>
      <c r="P20" s="105"/>
      <c r="Q20" s="154">
        <v>-1008.1056830000048</v>
      </c>
      <c r="R20" s="154"/>
    </row>
    <row r="21" spans="1:18" ht="13.5" customHeight="1">
      <c r="A21" s="195"/>
      <c r="B21" s="13"/>
      <c r="C21" s="74" t="s">
        <v>380</v>
      </c>
      <c r="D21" s="13"/>
      <c r="E21" s="152">
        <v>-942.65767400000095</v>
      </c>
      <c r="F21" s="75"/>
      <c r="G21" s="154">
        <v>-76.783376999999746</v>
      </c>
      <c r="H21" s="154"/>
      <c r="I21" s="154">
        <v>635.35383699999966</v>
      </c>
      <c r="J21" s="13"/>
      <c r="K21" s="152">
        <v>-497.1983280000004</v>
      </c>
      <c r="L21" s="75"/>
      <c r="M21" s="154">
        <v>108.53719100000126</v>
      </c>
      <c r="N21" s="154"/>
      <c r="O21" s="154">
        <v>591.63629200000014</v>
      </c>
      <c r="P21" s="105"/>
      <c r="Q21" s="154">
        <v>-955.01066300000184</v>
      </c>
      <c r="R21" s="154"/>
    </row>
    <row r="22" spans="1:18" ht="13.5" customHeight="1">
      <c r="A22" s="195"/>
      <c r="B22" s="13"/>
      <c r="C22" s="74" t="s">
        <v>381</v>
      </c>
      <c r="D22" s="13"/>
      <c r="E22" s="152">
        <v>-1512.6028770000003</v>
      </c>
      <c r="F22" s="75"/>
      <c r="G22" s="154">
        <v>-48.887361000000055</v>
      </c>
      <c r="H22" s="154"/>
      <c r="I22" s="154">
        <v>-569.94520299999931</v>
      </c>
      <c r="J22" s="13"/>
      <c r="K22" s="152">
        <v>-1186.4282149999995</v>
      </c>
      <c r="L22" s="75"/>
      <c r="M22" s="154">
        <v>-159.74627399999872</v>
      </c>
      <c r="N22" s="154"/>
      <c r="O22" s="154">
        <v>-689.22988699999905</v>
      </c>
      <c r="P22" s="105"/>
      <c r="Q22" s="154">
        <v>-761.74857299999985</v>
      </c>
      <c r="R22" s="154"/>
    </row>
    <row r="23" spans="1:18" ht="6.75" customHeight="1">
      <c r="A23" s="156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05"/>
      <c r="Q23" s="159"/>
      <c r="R23" s="13"/>
    </row>
    <row r="24" spans="1:18" ht="13.5" customHeight="1">
      <c r="A24" s="195">
        <v>2018</v>
      </c>
      <c r="B24" s="13"/>
      <c r="C24" s="143" t="s">
        <v>320</v>
      </c>
      <c r="D24" s="144"/>
      <c r="E24" s="145">
        <v>-17075.008654000005</v>
      </c>
      <c r="F24" s="146"/>
      <c r="G24" s="158">
        <v>-2404.4317249999935</v>
      </c>
      <c r="H24" s="148"/>
      <c r="I24" s="149"/>
      <c r="J24" s="144"/>
      <c r="K24" s="145">
        <v>-12061.335007999996</v>
      </c>
      <c r="L24" s="146"/>
      <c r="M24" s="158">
        <v>-1708.7281099999936</v>
      </c>
      <c r="N24" s="148"/>
      <c r="O24" s="149"/>
      <c r="P24" s="150"/>
      <c r="Q24" s="149"/>
      <c r="R24" s="154"/>
    </row>
    <row r="25" spans="1:18" ht="13.5" customHeight="1">
      <c r="A25" s="195"/>
      <c r="B25" s="13"/>
      <c r="C25" s="74" t="s">
        <v>370</v>
      </c>
      <c r="D25" s="13"/>
      <c r="E25" s="152">
        <v>-1201.6916330000013</v>
      </c>
      <c r="F25" s="75"/>
      <c r="G25" s="154">
        <v>-137.27000700000372</v>
      </c>
      <c r="H25" s="154"/>
      <c r="I25" s="154">
        <v>310.91124399999899</v>
      </c>
      <c r="J25" s="13"/>
      <c r="K25" s="152">
        <v>-697.61054100000092</v>
      </c>
      <c r="L25" s="75"/>
      <c r="M25" s="154">
        <v>-44.443657000003441</v>
      </c>
      <c r="N25" s="154"/>
      <c r="O25" s="154">
        <v>488.81767399999853</v>
      </c>
      <c r="P25" s="105"/>
      <c r="Q25" s="154">
        <v>-262.94074500000352</v>
      </c>
      <c r="R25" s="154"/>
    </row>
    <row r="26" spans="1:18" ht="13.5" customHeight="1">
      <c r="A26" s="195"/>
      <c r="B26" s="13"/>
      <c r="C26" s="74" t="s">
        <v>371</v>
      </c>
      <c r="D26" s="13"/>
      <c r="E26" s="152">
        <v>-999.33249699999942</v>
      </c>
      <c r="F26" s="75"/>
      <c r="G26" s="154">
        <v>-167.15353099999902</v>
      </c>
      <c r="H26" s="154"/>
      <c r="I26" s="154">
        <v>202.35913600000185</v>
      </c>
      <c r="J26" s="13"/>
      <c r="K26" s="152">
        <v>-650.86193499999899</v>
      </c>
      <c r="L26" s="75"/>
      <c r="M26" s="154">
        <v>-117.07650499999954</v>
      </c>
      <c r="N26" s="154"/>
      <c r="O26" s="154">
        <v>46.748606000001928</v>
      </c>
      <c r="P26" s="105"/>
      <c r="Q26" s="154">
        <v>-353.31089900000279</v>
      </c>
      <c r="R26" s="154"/>
    </row>
    <row r="27" spans="1:18" ht="13.5" customHeight="1">
      <c r="A27" s="195"/>
      <c r="B27" s="13"/>
      <c r="C27" s="74" t="s">
        <v>372</v>
      </c>
      <c r="D27" s="13"/>
      <c r="E27" s="152">
        <v>-1321.9419099999996</v>
      </c>
      <c r="F27" s="75"/>
      <c r="G27" s="154">
        <v>-331.14666799999668</v>
      </c>
      <c r="H27" s="154"/>
      <c r="I27" s="154">
        <v>-322.60941300000013</v>
      </c>
      <c r="J27" s="13"/>
      <c r="K27" s="152">
        <v>-1009.7259099999992</v>
      </c>
      <c r="L27" s="75"/>
      <c r="M27" s="154">
        <v>-254.08579199999622</v>
      </c>
      <c r="N27" s="154"/>
      <c r="O27" s="154">
        <v>-358.86397500000021</v>
      </c>
      <c r="P27" s="105"/>
      <c r="Q27" s="154">
        <v>-635.57020599999942</v>
      </c>
      <c r="R27" s="154"/>
    </row>
    <row r="28" spans="1:18" ht="13.5" customHeight="1">
      <c r="A28" s="195"/>
      <c r="B28" s="13"/>
      <c r="C28" s="74" t="s">
        <v>373</v>
      </c>
      <c r="D28" s="13"/>
      <c r="E28" s="152">
        <v>-1286.7353879999991</v>
      </c>
      <c r="F28" s="75"/>
      <c r="G28" s="154">
        <v>59.352509000001191</v>
      </c>
      <c r="H28" s="154"/>
      <c r="I28" s="154">
        <v>35.206522000000405</v>
      </c>
      <c r="J28" s="13"/>
      <c r="K28" s="152">
        <v>-1003.039718</v>
      </c>
      <c r="L28" s="75"/>
      <c r="M28" s="154">
        <v>-29.209543999999823</v>
      </c>
      <c r="N28" s="154"/>
      <c r="O28" s="154">
        <v>6.6861919999992097</v>
      </c>
      <c r="P28" s="105"/>
      <c r="Q28" s="154">
        <v>-438.94768999999451</v>
      </c>
      <c r="R28" s="154"/>
    </row>
    <row r="29" spans="1:18" ht="13.5" customHeight="1">
      <c r="A29" s="195"/>
      <c r="B29" s="13"/>
      <c r="C29" s="74" t="s">
        <v>374</v>
      </c>
      <c r="D29" s="13"/>
      <c r="E29" s="152">
        <v>-1151.2551619999995</v>
      </c>
      <c r="F29" s="75"/>
      <c r="G29" s="154">
        <v>338.20799200000056</v>
      </c>
      <c r="H29" s="154"/>
      <c r="I29" s="154">
        <v>135.48022599999967</v>
      </c>
      <c r="J29" s="13"/>
      <c r="K29" s="152">
        <v>-991.00404699999945</v>
      </c>
      <c r="L29" s="75"/>
      <c r="M29" s="154">
        <v>101.11145000000033</v>
      </c>
      <c r="N29" s="154"/>
      <c r="O29" s="154">
        <v>12.035671000000548</v>
      </c>
      <c r="P29" s="105"/>
      <c r="Q29" s="154">
        <v>66.41383300000507</v>
      </c>
      <c r="R29" s="154"/>
    </row>
    <row r="30" spans="1:18" ht="13.5" customHeight="1">
      <c r="A30" s="195"/>
      <c r="B30" s="13"/>
      <c r="C30" s="74" t="s">
        <v>375</v>
      </c>
      <c r="D30" s="13"/>
      <c r="E30" s="152">
        <v>-1683.1420500000004</v>
      </c>
      <c r="F30" s="75"/>
      <c r="G30" s="154">
        <v>-549.78648100000009</v>
      </c>
      <c r="H30" s="154"/>
      <c r="I30" s="154">
        <v>-531.88688800000091</v>
      </c>
      <c r="J30" s="13"/>
      <c r="K30" s="152">
        <v>-981.79055799999969</v>
      </c>
      <c r="L30" s="75"/>
      <c r="M30" s="154">
        <v>-150.64618100000007</v>
      </c>
      <c r="N30" s="154"/>
      <c r="O30" s="154">
        <v>9.213488999999754</v>
      </c>
      <c r="P30" s="105"/>
      <c r="Q30" s="154">
        <v>-152.22597999999834</v>
      </c>
      <c r="R30" s="154"/>
    </row>
    <row r="31" spans="1:18" ht="13.5" customHeight="1">
      <c r="A31" s="195"/>
      <c r="B31" s="13"/>
      <c r="C31" s="74" t="s">
        <v>376</v>
      </c>
      <c r="D31" s="13"/>
      <c r="E31" s="152">
        <v>-1248.1345240000019</v>
      </c>
      <c r="F31" s="75"/>
      <c r="G31" s="154">
        <v>-96.329849000002469</v>
      </c>
      <c r="H31" s="154"/>
      <c r="I31" s="154">
        <v>435.00752599999851</v>
      </c>
      <c r="J31" s="13"/>
      <c r="K31" s="152">
        <v>-841.09413700000096</v>
      </c>
      <c r="L31" s="75"/>
      <c r="M31" s="154">
        <v>-148.28927200000089</v>
      </c>
      <c r="N31" s="154"/>
      <c r="O31" s="154">
        <v>140.69642099999874</v>
      </c>
      <c r="P31" s="105"/>
      <c r="Q31" s="154">
        <v>-307.908338000002</v>
      </c>
      <c r="R31" s="154"/>
    </row>
    <row r="32" spans="1:18" ht="13.5" customHeight="1">
      <c r="A32" s="195"/>
      <c r="B32" s="13"/>
      <c r="C32" s="74" t="s">
        <v>377</v>
      </c>
      <c r="D32" s="13"/>
      <c r="E32" s="152">
        <v>-1685.7792159999999</v>
      </c>
      <c r="F32" s="75"/>
      <c r="G32" s="154">
        <v>-327.06591399999752</v>
      </c>
      <c r="H32" s="154"/>
      <c r="I32" s="154">
        <v>-437.64469199999803</v>
      </c>
      <c r="J32" s="13"/>
      <c r="K32" s="152">
        <v>-1073.7568120000005</v>
      </c>
      <c r="L32" s="75"/>
      <c r="M32" s="154">
        <v>17.120180000001255</v>
      </c>
      <c r="N32" s="154"/>
      <c r="O32" s="154">
        <v>-232.66267499999958</v>
      </c>
      <c r="P32" s="105"/>
      <c r="Q32" s="154">
        <v>-973.18224400000008</v>
      </c>
      <c r="R32" s="154"/>
    </row>
    <row r="33" spans="1:18" ht="13.5" customHeight="1">
      <c r="A33" s="195"/>
      <c r="B33" s="13"/>
      <c r="C33" s="74" t="s">
        <v>378</v>
      </c>
      <c r="D33" s="13"/>
      <c r="E33" s="152">
        <v>-1238.1736109999983</v>
      </c>
      <c r="F33" s="75"/>
      <c r="G33" s="154">
        <v>32.310825000003206</v>
      </c>
      <c r="H33" s="154"/>
      <c r="I33" s="154">
        <v>447.60560500000156</v>
      </c>
      <c r="J33" s="13"/>
      <c r="K33" s="152">
        <v>-926.83521599999767</v>
      </c>
      <c r="L33" s="75"/>
      <c r="M33" s="154">
        <v>29.946182000004228</v>
      </c>
      <c r="N33" s="154"/>
      <c r="O33" s="154">
        <v>146.92159600000286</v>
      </c>
      <c r="P33" s="105"/>
      <c r="Q33" s="154">
        <v>-391.08493799999678</v>
      </c>
      <c r="R33" s="154"/>
    </row>
    <row r="34" spans="1:18" ht="13.5" customHeight="1">
      <c r="A34" s="195"/>
      <c r="B34" s="13"/>
      <c r="C34" s="74" t="s">
        <v>379</v>
      </c>
      <c r="D34" s="13"/>
      <c r="E34" s="152">
        <v>-1636.2275290000025</v>
      </c>
      <c r="F34" s="75"/>
      <c r="G34" s="154">
        <v>-58.216018000001895</v>
      </c>
      <c r="H34" s="154"/>
      <c r="I34" s="154">
        <v>-398.05391800000416</v>
      </c>
      <c r="J34" s="13"/>
      <c r="K34" s="152">
        <v>-1144.1882860000023</v>
      </c>
      <c r="L34" s="75"/>
      <c r="M34" s="154">
        <v>-55.353666000001795</v>
      </c>
      <c r="N34" s="154"/>
      <c r="O34" s="154">
        <v>-217.35307000000466</v>
      </c>
      <c r="P34" s="105"/>
      <c r="Q34" s="154">
        <v>-352.97110699999575</v>
      </c>
      <c r="R34" s="154"/>
    </row>
    <row r="35" spans="1:18" ht="13.5" customHeight="1">
      <c r="A35" s="195"/>
      <c r="B35" s="13"/>
      <c r="C35" s="74" t="s">
        <v>380</v>
      </c>
      <c r="D35" s="13"/>
      <c r="E35" s="152">
        <v>-2036.8931140000004</v>
      </c>
      <c r="F35" s="75"/>
      <c r="G35" s="154">
        <v>-1094.2354399999995</v>
      </c>
      <c r="H35" s="154"/>
      <c r="I35" s="154">
        <v>-400.66558499999792</v>
      </c>
      <c r="J35" s="13"/>
      <c r="K35" s="152">
        <v>-1486.4619779999994</v>
      </c>
      <c r="L35" s="75"/>
      <c r="M35" s="154">
        <v>-989.26364999999896</v>
      </c>
      <c r="N35" s="154"/>
      <c r="O35" s="154">
        <v>-342.27369199999703</v>
      </c>
      <c r="P35" s="105"/>
      <c r="Q35" s="154">
        <v>-1120.1406329999982</v>
      </c>
      <c r="R35" s="154"/>
    </row>
    <row r="36" spans="1:18" ht="13.5" customHeight="1">
      <c r="A36" s="195"/>
      <c r="B36" s="13"/>
      <c r="C36" s="74" t="s">
        <v>381</v>
      </c>
      <c r="D36" s="13"/>
      <c r="E36" s="152">
        <v>-1585.7020199999979</v>
      </c>
      <c r="F36" s="75"/>
      <c r="G36" s="154">
        <v>-73.099142999997639</v>
      </c>
      <c r="H36" s="154"/>
      <c r="I36" s="154">
        <v>451.19109400000252</v>
      </c>
      <c r="J36" s="13"/>
      <c r="K36" s="152">
        <v>-1254.9658699999982</v>
      </c>
      <c r="L36" s="75"/>
      <c r="M36" s="154">
        <v>-68.537654999998722</v>
      </c>
      <c r="N36" s="154"/>
      <c r="O36" s="154">
        <v>231.49610800000119</v>
      </c>
      <c r="P36" s="105"/>
      <c r="Q36" s="154">
        <v>-1225.550600999999</v>
      </c>
      <c r="R36" s="154"/>
    </row>
    <row r="37" spans="1:18" ht="6.75" customHeight="1">
      <c r="A37" s="156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05"/>
      <c r="Q37" s="13"/>
      <c r="R37" s="13"/>
    </row>
    <row r="38" spans="1:18" ht="13.5" customHeight="1">
      <c r="A38" s="195">
        <v>2019</v>
      </c>
      <c r="B38" s="13"/>
      <c r="C38" s="143"/>
      <c r="D38" s="144"/>
      <c r="E38" s="145"/>
      <c r="F38" s="146"/>
      <c r="G38" s="158"/>
      <c r="H38" s="148"/>
      <c r="I38" s="149"/>
      <c r="J38" s="144"/>
      <c r="K38" s="145"/>
      <c r="L38" s="146"/>
      <c r="M38" s="158"/>
      <c r="N38" s="148"/>
      <c r="O38" s="149"/>
      <c r="P38" s="150"/>
      <c r="Q38" s="149"/>
      <c r="R38" s="154"/>
    </row>
    <row r="39" spans="1:18" ht="13.5" customHeight="1">
      <c r="A39" s="195"/>
      <c r="B39" s="13"/>
      <c r="C39" s="74" t="s">
        <v>370</v>
      </c>
      <c r="D39" s="13"/>
      <c r="E39" s="152">
        <v>-1964.8026039999986</v>
      </c>
      <c r="F39" s="75"/>
      <c r="G39" s="154">
        <v>-763.11097099999733</v>
      </c>
      <c r="H39" s="154"/>
      <c r="I39" s="154">
        <v>-379.10058400000071</v>
      </c>
      <c r="J39" s="13"/>
      <c r="K39" s="152">
        <v>-1440.9185559999987</v>
      </c>
      <c r="L39" s="75"/>
      <c r="M39" s="154">
        <v>-743.30801499999779</v>
      </c>
      <c r="N39" s="154"/>
      <c r="O39" s="154">
        <v>-185.95268600000054</v>
      </c>
      <c r="P39" s="105"/>
      <c r="Q39" s="154">
        <v>-1930.4455539999944</v>
      </c>
      <c r="R39" s="154"/>
    </row>
    <row r="40" spans="1:18" ht="13.5" customHeight="1">
      <c r="A40" s="195"/>
      <c r="B40" s="13"/>
      <c r="C40" s="74" t="s">
        <v>371</v>
      </c>
      <c r="D40" s="13"/>
      <c r="E40" s="152">
        <v>-1490.4341560000003</v>
      </c>
      <c r="F40" s="75"/>
      <c r="G40" s="154">
        <v>-491.10165900000084</v>
      </c>
      <c r="H40" s="154"/>
      <c r="I40" s="154">
        <v>474.36844799999835</v>
      </c>
      <c r="J40" s="13"/>
      <c r="K40" s="152">
        <v>-987.2446889999992</v>
      </c>
      <c r="L40" s="75"/>
      <c r="M40" s="154">
        <v>-336.3827540000002</v>
      </c>
      <c r="N40" s="154"/>
      <c r="O40" s="154">
        <v>453.67386699999952</v>
      </c>
      <c r="P40" s="105"/>
      <c r="Q40" s="154">
        <v>-1327.3117729999958</v>
      </c>
      <c r="R40" s="154"/>
    </row>
    <row r="41" spans="1:18" ht="13.5" customHeight="1">
      <c r="A41" s="195"/>
      <c r="B41" s="13"/>
      <c r="C41" s="74" t="s">
        <v>372</v>
      </c>
      <c r="D41" s="13"/>
      <c r="E41" s="152">
        <v>-1894.956662999999</v>
      </c>
      <c r="F41" s="75"/>
      <c r="G41" s="154">
        <v>-573.01475299999947</v>
      </c>
      <c r="H41" s="154"/>
      <c r="I41" s="154">
        <v>-404.52250699999877</v>
      </c>
      <c r="J41" s="13"/>
      <c r="K41" s="152">
        <v>-1458.3076619999993</v>
      </c>
      <c r="L41" s="75"/>
      <c r="M41" s="154">
        <v>-448.58175200000005</v>
      </c>
      <c r="N41" s="154"/>
      <c r="O41" s="154">
        <v>-471.06297300000006</v>
      </c>
      <c r="P41" s="105"/>
      <c r="Q41" s="154">
        <v>-1827.2273829999976</v>
      </c>
      <c r="R41" s="154"/>
    </row>
    <row r="42" spans="1:18" ht="3" customHeight="1">
      <c r="A42" s="114"/>
      <c r="B42" s="114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</row>
    <row r="43" spans="1:18" ht="3.75" customHeight="1"/>
    <row r="44" spans="1:18">
      <c r="E44" s="157"/>
      <c r="F44" s="62"/>
      <c r="G44" s="62"/>
      <c r="H44" s="62"/>
      <c r="I44" s="62"/>
      <c r="J44" s="62"/>
      <c r="K44" s="157"/>
      <c r="L44" s="62"/>
      <c r="M44" s="62"/>
      <c r="N44" s="62"/>
      <c r="O44" s="62"/>
      <c r="P44" s="62"/>
    </row>
  </sheetData>
  <mergeCells count="13">
    <mergeCell ref="A38:A41"/>
    <mergeCell ref="A10:A22"/>
    <mergeCell ref="A24:A36"/>
    <mergeCell ref="V6:W6"/>
    <mergeCell ref="A1:Q1"/>
    <mergeCell ref="A4:A8"/>
    <mergeCell ref="C4:C8"/>
    <mergeCell ref="E4:I4"/>
    <mergeCell ref="K4:O4"/>
    <mergeCell ref="E6:E8"/>
    <mergeCell ref="G6:I6"/>
    <mergeCell ref="K6:K8"/>
    <mergeCell ref="M6:O6"/>
  </mergeCells>
  <hyperlinks>
    <hyperlink ref="V6:W6" location="Indice!A1" display="Voltar ao Indice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R61"/>
  <sheetViews>
    <sheetView showGridLines="0" topLeftCell="A2" zoomScale="90" zoomScaleNormal="90" workbookViewId="0">
      <selection activeCell="A2" sqref="A2:P2"/>
    </sheetView>
  </sheetViews>
  <sheetFormatPr defaultRowHeight="9"/>
  <cols>
    <col min="1" max="1" width="6.85546875" style="19" customWidth="1"/>
    <col min="2" max="2" width="9.85546875" style="20" bestFit="1" customWidth="1"/>
    <col min="3" max="16" width="9.7109375" style="20" customWidth="1"/>
    <col min="17" max="16384" width="9.140625" style="20"/>
  </cols>
  <sheetData>
    <row r="1" spans="1:18" hidden="1"/>
    <row r="2" spans="1:18" ht="21" customHeight="1">
      <c r="A2" s="201" t="s">
        <v>400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189" t="s">
        <v>193</v>
      </c>
      <c r="R2" s="189"/>
    </row>
    <row r="3" spans="1:18" s="22" customFormat="1" ht="18" customHeight="1" thickBot="1">
      <c r="A3" s="205" t="s">
        <v>398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</row>
    <row r="4" spans="1:18" ht="23.25" customHeight="1" thickBot="1">
      <c r="A4" s="199" t="s">
        <v>163</v>
      </c>
      <c r="B4" s="199" t="s">
        <v>164</v>
      </c>
      <c r="C4" s="115" t="s">
        <v>165</v>
      </c>
      <c r="D4" s="115" t="s">
        <v>166</v>
      </c>
      <c r="E4" s="115" t="s">
        <v>167</v>
      </c>
      <c r="F4" s="115" t="s">
        <v>168</v>
      </c>
      <c r="G4" s="115" t="s">
        <v>169</v>
      </c>
      <c r="H4" s="115" t="s">
        <v>430</v>
      </c>
      <c r="I4" s="115" t="s">
        <v>170</v>
      </c>
      <c r="J4" s="115" t="s">
        <v>171</v>
      </c>
      <c r="K4" s="115" t="s">
        <v>172</v>
      </c>
      <c r="L4" s="115" t="s">
        <v>173</v>
      </c>
      <c r="M4" s="115" t="s">
        <v>174</v>
      </c>
      <c r="N4" s="115" t="s">
        <v>175</v>
      </c>
      <c r="O4" s="115" t="s">
        <v>176</v>
      </c>
      <c r="P4" s="115" t="s">
        <v>177</v>
      </c>
      <c r="Q4" s="115" t="s">
        <v>178</v>
      </c>
    </row>
    <row r="5" spans="1:18" ht="11.25" customHeight="1" thickBot="1">
      <c r="A5" s="200"/>
      <c r="B5" s="200"/>
      <c r="C5" s="202" t="s">
        <v>310</v>
      </c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  <c r="Q5" s="204"/>
    </row>
    <row r="6" spans="1:18">
      <c r="A6" s="19">
        <v>2018</v>
      </c>
      <c r="B6" s="20" t="s">
        <v>382</v>
      </c>
      <c r="C6" s="23">
        <v>829.72238900000002</v>
      </c>
      <c r="D6" s="23">
        <v>30.214345999999999</v>
      </c>
      <c r="E6" s="23">
        <v>164.497636</v>
      </c>
      <c r="F6" s="23">
        <v>6.6239939999999997</v>
      </c>
      <c r="G6" s="23">
        <v>0.57476400000000005</v>
      </c>
      <c r="H6" s="23">
        <v>4.7826279999999999</v>
      </c>
      <c r="I6" s="23">
        <v>22.802140000000001</v>
      </c>
      <c r="J6" s="23">
        <v>21.768557000000001</v>
      </c>
      <c r="K6" s="23">
        <v>5.5890820000000003</v>
      </c>
      <c r="L6" s="23">
        <v>1900.6291590000001</v>
      </c>
      <c r="M6" s="23">
        <v>1.0918699999999999</v>
      </c>
      <c r="N6" s="23">
        <v>15.156617000000001</v>
      </c>
      <c r="O6" s="23">
        <v>438.20580899999999</v>
      </c>
      <c r="P6" s="23">
        <v>10.911861999999999</v>
      </c>
      <c r="Q6" s="23">
        <v>37.563758</v>
      </c>
    </row>
    <row r="7" spans="1:18">
      <c r="B7" s="20" t="s">
        <v>383</v>
      </c>
      <c r="C7" s="23">
        <v>782.37661000000003</v>
      </c>
      <c r="D7" s="23">
        <v>32.923259000000002</v>
      </c>
      <c r="E7" s="23">
        <v>145.54436799999999</v>
      </c>
      <c r="F7" s="23">
        <v>5.5314240000000003</v>
      </c>
      <c r="G7" s="23">
        <v>0.52427699999999999</v>
      </c>
      <c r="H7" s="23">
        <v>3.284729</v>
      </c>
      <c r="I7" s="23">
        <v>23.112013999999999</v>
      </c>
      <c r="J7" s="23">
        <v>17.427631000000002</v>
      </c>
      <c r="K7" s="23">
        <v>6.7698669999999996</v>
      </c>
      <c r="L7" s="23">
        <v>1803.267662</v>
      </c>
      <c r="M7" s="23">
        <v>1.5529740000000001</v>
      </c>
      <c r="N7" s="23">
        <v>13.272989000000001</v>
      </c>
      <c r="O7" s="23">
        <v>473.97656599999999</v>
      </c>
      <c r="P7" s="23">
        <v>13.871505000000001</v>
      </c>
      <c r="Q7" s="23">
        <v>36.797922999999997</v>
      </c>
    </row>
    <row r="8" spans="1:18">
      <c r="B8" s="20" t="s">
        <v>384</v>
      </c>
      <c r="C8" s="23">
        <v>907.95097499999997</v>
      </c>
      <c r="D8" s="23">
        <v>31.311484</v>
      </c>
      <c r="E8" s="23">
        <v>199.869913</v>
      </c>
      <c r="F8" s="23">
        <v>5.7419589999999996</v>
      </c>
      <c r="G8" s="23">
        <v>0.565002</v>
      </c>
      <c r="H8" s="23">
        <v>5.1579389999999998</v>
      </c>
      <c r="I8" s="23">
        <v>32.513762999999997</v>
      </c>
      <c r="J8" s="23">
        <v>21.608145</v>
      </c>
      <c r="K8" s="23">
        <v>8.0533970000000004</v>
      </c>
      <c r="L8" s="23">
        <v>1974.0474380000001</v>
      </c>
      <c r="M8" s="23">
        <v>1.876466</v>
      </c>
      <c r="N8" s="23">
        <v>17.449069000000001</v>
      </c>
      <c r="O8" s="23">
        <v>529.37953100000004</v>
      </c>
      <c r="P8" s="23">
        <v>14.641555</v>
      </c>
      <c r="Q8" s="23">
        <v>42.211976999999997</v>
      </c>
    </row>
    <row r="9" spans="1:18">
      <c r="B9" s="20" t="s">
        <v>385</v>
      </c>
      <c r="C9" s="23">
        <v>841.29687899999999</v>
      </c>
      <c r="D9" s="23">
        <v>37.023676999999999</v>
      </c>
      <c r="E9" s="23">
        <v>165.00286600000001</v>
      </c>
      <c r="F9" s="23">
        <v>6.2968489999999999</v>
      </c>
      <c r="G9" s="23">
        <v>1.034581</v>
      </c>
      <c r="H9" s="23">
        <v>6.1223150000000004</v>
      </c>
      <c r="I9" s="23">
        <v>45.629598000000001</v>
      </c>
      <c r="J9" s="23">
        <v>20.929303999999998</v>
      </c>
      <c r="K9" s="23">
        <v>7.3917700000000002</v>
      </c>
      <c r="L9" s="23">
        <v>1853.9920810000001</v>
      </c>
      <c r="M9" s="23">
        <v>1.5384679999999999</v>
      </c>
      <c r="N9" s="23">
        <v>15.067398000000001</v>
      </c>
      <c r="O9" s="23">
        <v>519.22219900000005</v>
      </c>
      <c r="P9" s="23">
        <v>12.240356</v>
      </c>
      <c r="Q9" s="23">
        <v>39.117660999999998</v>
      </c>
    </row>
    <row r="10" spans="1:18">
      <c r="B10" s="20" t="s">
        <v>386</v>
      </c>
      <c r="C10" s="23">
        <v>873.68504099999996</v>
      </c>
      <c r="D10" s="23">
        <v>33.370368999999997</v>
      </c>
      <c r="E10" s="23">
        <v>178.96924899999999</v>
      </c>
      <c r="F10" s="23">
        <v>5.5703339999999999</v>
      </c>
      <c r="G10" s="23">
        <v>1.7040900000000001</v>
      </c>
      <c r="H10" s="23">
        <v>4.2059350000000002</v>
      </c>
      <c r="I10" s="23">
        <v>23.943363999999999</v>
      </c>
      <c r="J10" s="23">
        <v>24.925502000000002</v>
      </c>
      <c r="K10" s="23">
        <v>8.0136830000000003</v>
      </c>
      <c r="L10" s="23">
        <v>2088.2328539999999</v>
      </c>
      <c r="M10" s="23">
        <v>2.5935169999999999</v>
      </c>
      <c r="N10" s="23">
        <v>16.326834999999999</v>
      </c>
      <c r="O10" s="23">
        <v>458.83045600000003</v>
      </c>
      <c r="P10" s="23">
        <v>13.116339999999999</v>
      </c>
      <c r="Q10" s="23">
        <v>44.101080000000003</v>
      </c>
    </row>
    <row r="11" spans="1:18">
      <c r="B11" s="20" t="s">
        <v>387</v>
      </c>
      <c r="C11" s="23">
        <v>954.73951499999998</v>
      </c>
      <c r="D11" s="23">
        <v>38.235792000000004</v>
      </c>
      <c r="E11" s="23">
        <v>189.72420099999999</v>
      </c>
      <c r="F11" s="23">
        <v>6.9486270000000001</v>
      </c>
      <c r="G11" s="23">
        <v>1.314481</v>
      </c>
      <c r="H11" s="23">
        <v>3.971714</v>
      </c>
      <c r="I11" s="23">
        <v>36.757167000000003</v>
      </c>
      <c r="J11" s="23">
        <v>22.264837</v>
      </c>
      <c r="K11" s="23">
        <v>6.24221</v>
      </c>
      <c r="L11" s="23">
        <v>2006.924593</v>
      </c>
      <c r="M11" s="23">
        <v>1.9390989999999999</v>
      </c>
      <c r="N11" s="23">
        <v>17.158042999999999</v>
      </c>
      <c r="O11" s="23">
        <v>474.56635199999999</v>
      </c>
      <c r="P11" s="23">
        <v>17.386776999999999</v>
      </c>
      <c r="Q11" s="23">
        <v>46.443770999999998</v>
      </c>
    </row>
    <row r="12" spans="1:18">
      <c r="B12" s="20" t="s">
        <v>388</v>
      </c>
      <c r="C12" s="23">
        <v>885.42219999999998</v>
      </c>
      <c r="D12" s="23">
        <v>33.642943000000002</v>
      </c>
      <c r="E12" s="23">
        <v>166.37758299999999</v>
      </c>
      <c r="F12" s="23">
        <v>16.769100999999999</v>
      </c>
      <c r="G12" s="23">
        <v>0.49921100000000002</v>
      </c>
      <c r="H12" s="23">
        <v>5.2806699999999998</v>
      </c>
      <c r="I12" s="23">
        <v>30.860019000000001</v>
      </c>
      <c r="J12" s="23">
        <v>19.424885</v>
      </c>
      <c r="K12" s="23">
        <v>6.5743980000000004</v>
      </c>
      <c r="L12" s="23">
        <v>2022.895019</v>
      </c>
      <c r="M12" s="23">
        <v>1.816109</v>
      </c>
      <c r="N12" s="23">
        <v>18.734826999999999</v>
      </c>
      <c r="O12" s="23">
        <v>475.35776600000003</v>
      </c>
      <c r="P12" s="23">
        <v>15.460936999999999</v>
      </c>
      <c r="Q12" s="23">
        <v>41.923861000000002</v>
      </c>
    </row>
    <row r="13" spans="1:18">
      <c r="B13" s="20" t="s">
        <v>389</v>
      </c>
      <c r="C13" s="23">
        <v>724.52472899999998</v>
      </c>
      <c r="D13" s="23">
        <v>24.588806000000002</v>
      </c>
      <c r="E13" s="23">
        <v>173.589856</v>
      </c>
      <c r="F13" s="23">
        <v>21.778722999999999</v>
      </c>
      <c r="G13" s="23">
        <v>1.526206</v>
      </c>
      <c r="H13" s="23">
        <v>2.6742919999999999</v>
      </c>
      <c r="I13" s="23">
        <v>26.092103000000002</v>
      </c>
      <c r="J13" s="23">
        <v>13.270358</v>
      </c>
      <c r="K13" s="23">
        <v>4.6257840000000003</v>
      </c>
      <c r="L13" s="23">
        <v>1726.681405</v>
      </c>
      <c r="M13" s="23">
        <v>1.876962</v>
      </c>
      <c r="N13" s="23">
        <v>15.433216</v>
      </c>
      <c r="O13" s="23">
        <v>339.03658999999999</v>
      </c>
      <c r="P13" s="23">
        <v>13.023327999999999</v>
      </c>
      <c r="Q13" s="23">
        <v>28.284948</v>
      </c>
    </row>
    <row r="14" spans="1:18">
      <c r="B14" s="20" t="s">
        <v>390</v>
      </c>
      <c r="C14" s="23">
        <v>797.58844599999998</v>
      </c>
      <c r="D14" s="23">
        <v>28.710038999999998</v>
      </c>
      <c r="E14" s="23">
        <v>186.934946</v>
      </c>
      <c r="F14" s="23">
        <v>4.8077779999999999</v>
      </c>
      <c r="G14" s="23">
        <v>1.4294819999999999</v>
      </c>
      <c r="H14" s="23">
        <v>3.4200979999999999</v>
      </c>
      <c r="I14" s="23">
        <v>23.725210000000001</v>
      </c>
      <c r="J14" s="23">
        <v>23.085984</v>
      </c>
      <c r="K14" s="23">
        <v>7.649667</v>
      </c>
      <c r="L14" s="23">
        <v>1888.7210439999999</v>
      </c>
      <c r="M14" s="23">
        <v>7.8290319999999998</v>
      </c>
      <c r="N14" s="23">
        <v>15.896675999999999</v>
      </c>
      <c r="O14" s="23">
        <v>440.01108599999998</v>
      </c>
      <c r="P14" s="23">
        <v>13.894126999999999</v>
      </c>
      <c r="Q14" s="23">
        <v>50.299523999999998</v>
      </c>
    </row>
    <row r="15" spans="1:18">
      <c r="B15" s="20" t="s">
        <v>391</v>
      </c>
      <c r="C15" s="23">
        <v>937.97817499999996</v>
      </c>
      <c r="D15" s="23">
        <v>34.602513999999999</v>
      </c>
      <c r="E15" s="23">
        <v>182.90214599999999</v>
      </c>
      <c r="F15" s="23">
        <v>4.5814389999999996</v>
      </c>
      <c r="G15" s="23">
        <v>0.638239</v>
      </c>
      <c r="H15" s="23">
        <v>7.065143</v>
      </c>
      <c r="I15" s="23">
        <v>33.426355999999998</v>
      </c>
      <c r="J15" s="23">
        <v>24.651389999999999</v>
      </c>
      <c r="K15" s="23">
        <v>7.0709249999999999</v>
      </c>
      <c r="L15" s="23">
        <v>2225.3028159999999</v>
      </c>
      <c r="M15" s="23">
        <v>2.9350589999999999</v>
      </c>
      <c r="N15" s="23">
        <v>15.140333</v>
      </c>
      <c r="O15" s="23">
        <v>524.44039299999997</v>
      </c>
      <c r="P15" s="23">
        <v>14.597810000000001</v>
      </c>
      <c r="Q15" s="23">
        <v>31.122741999999999</v>
      </c>
    </row>
    <row r="16" spans="1:18">
      <c r="B16" s="20" t="s">
        <v>392</v>
      </c>
      <c r="C16" s="23">
        <v>968.74221799999998</v>
      </c>
      <c r="D16" s="23">
        <v>34.446651000000003</v>
      </c>
      <c r="E16" s="23">
        <v>228.14889400000001</v>
      </c>
      <c r="F16" s="23">
        <v>6.370285</v>
      </c>
      <c r="G16" s="23">
        <v>1.0107200000000001</v>
      </c>
      <c r="H16" s="23">
        <v>5.2797929999999997</v>
      </c>
      <c r="I16" s="23">
        <v>44.144781000000002</v>
      </c>
      <c r="J16" s="23">
        <v>19.038837999999998</v>
      </c>
      <c r="K16" s="23">
        <v>6.6600799999999998</v>
      </c>
      <c r="L16" s="23">
        <v>2165.9413089999998</v>
      </c>
      <c r="M16" s="23">
        <v>1.5191110000000001</v>
      </c>
      <c r="N16" s="23">
        <v>21.053467999999999</v>
      </c>
      <c r="O16" s="23">
        <v>626.86084200000005</v>
      </c>
      <c r="P16" s="23">
        <v>14.104748000000001</v>
      </c>
      <c r="Q16" s="23">
        <v>34.818128999999999</v>
      </c>
    </row>
    <row r="17" spans="1:17">
      <c r="B17" s="20" t="s">
        <v>393</v>
      </c>
      <c r="C17" s="23">
        <v>883.23211000000003</v>
      </c>
      <c r="D17" s="23">
        <v>28.262955999999999</v>
      </c>
      <c r="E17" s="23">
        <v>183.456355</v>
      </c>
      <c r="F17" s="23">
        <v>5.4268390000000002</v>
      </c>
      <c r="G17" s="23">
        <v>0.65639099999999995</v>
      </c>
      <c r="H17" s="23">
        <v>3.8604370000000001</v>
      </c>
      <c r="I17" s="23">
        <v>21.579643999999998</v>
      </c>
      <c r="J17" s="23">
        <v>15.870968</v>
      </c>
      <c r="K17" s="23">
        <v>5.610258</v>
      </c>
      <c r="L17" s="23">
        <v>1906.7035679999999</v>
      </c>
      <c r="M17" s="23">
        <v>1.8870910000000001</v>
      </c>
      <c r="N17" s="23">
        <v>16.974277000000001</v>
      </c>
      <c r="O17" s="23">
        <v>439.95544699999999</v>
      </c>
      <c r="P17" s="23">
        <v>15.093146000000001</v>
      </c>
      <c r="Q17" s="23">
        <v>28.440345000000001</v>
      </c>
    </row>
    <row r="18" spans="1:17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</row>
    <row r="19" spans="1:17">
      <c r="A19" s="19">
        <v>2019</v>
      </c>
      <c r="B19" s="20" t="s">
        <v>382</v>
      </c>
      <c r="C19" s="23">
        <v>916.13450599999999</v>
      </c>
      <c r="D19" s="23">
        <v>35.818705000000001</v>
      </c>
      <c r="E19" s="23">
        <v>210.62147300000001</v>
      </c>
      <c r="F19" s="23">
        <v>17.506117</v>
      </c>
      <c r="G19" s="23">
        <v>1.2692099999999999</v>
      </c>
      <c r="H19" s="23">
        <v>6.3079140000000002</v>
      </c>
      <c r="I19" s="23">
        <v>27.070367000000001</v>
      </c>
      <c r="J19" s="23">
        <v>22.562265</v>
      </c>
      <c r="K19" s="23">
        <v>7.3766280000000002</v>
      </c>
      <c r="L19" s="23">
        <v>1987.3574550000001</v>
      </c>
      <c r="M19" s="23">
        <v>3.277593</v>
      </c>
      <c r="N19" s="23">
        <v>14.095783000000001</v>
      </c>
      <c r="O19" s="23">
        <v>742.83933300000001</v>
      </c>
      <c r="P19" s="23">
        <v>12.595195</v>
      </c>
      <c r="Q19" s="23">
        <v>44.598177</v>
      </c>
    </row>
    <row r="20" spans="1:17">
      <c r="B20" s="20" t="s">
        <v>383</v>
      </c>
      <c r="C20" s="23">
        <v>904.79832199999998</v>
      </c>
      <c r="D20" s="23">
        <v>43.640031</v>
      </c>
      <c r="E20" s="23">
        <v>168.00281699999999</v>
      </c>
      <c r="F20" s="23">
        <v>5.9202659999999998</v>
      </c>
      <c r="G20" s="23">
        <v>1.8939790000000001</v>
      </c>
      <c r="H20" s="23">
        <v>4.7866879999999998</v>
      </c>
      <c r="I20" s="23">
        <v>24.520073</v>
      </c>
      <c r="J20" s="23">
        <v>19.096782000000001</v>
      </c>
      <c r="K20" s="23">
        <v>8.2077659999999995</v>
      </c>
      <c r="L20" s="23">
        <v>1975.7241409999999</v>
      </c>
      <c r="M20" s="23">
        <v>2.6448360000000002</v>
      </c>
      <c r="N20" s="23">
        <v>15.378921999999999</v>
      </c>
      <c r="O20" s="23">
        <v>534.93088799999998</v>
      </c>
      <c r="P20" s="23">
        <v>13.545358999999999</v>
      </c>
      <c r="Q20" s="23">
        <v>56.787801999999999</v>
      </c>
    </row>
    <row r="21" spans="1:17">
      <c r="B21" s="20" t="s">
        <v>384</v>
      </c>
      <c r="C21" s="23">
        <v>961.02436299999999</v>
      </c>
      <c r="D21" s="23">
        <v>41.279758999999999</v>
      </c>
      <c r="E21" s="23">
        <v>230.92903100000001</v>
      </c>
      <c r="F21" s="23">
        <v>13.261846999999999</v>
      </c>
      <c r="G21" s="23">
        <v>0.79889699999999997</v>
      </c>
      <c r="H21" s="23">
        <v>2.8390789999999999</v>
      </c>
      <c r="I21" s="23">
        <v>39.264588000000003</v>
      </c>
      <c r="J21" s="23">
        <v>22.964081</v>
      </c>
      <c r="K21" s="23">
        <v>9.4677000000000007</v>
      </c>
      <c r="L21" s="23">
        <v>2189.3094369999999</v>
      </c>
      <c r="M21" s="23">
        <v>1.279301</v>
      </c>
      <c r="N21" s="23">
        <v>17.634453000000001</v>
      </c>
      <c r="O21" s="23">
        <v>781.99523299999998</v>
      </c>
      <c r="P21" s="23">
        <v>14.325127</v>
      </c>
      <c r="Q21" s="23">
        <v>52.079631999999997</v>
      </c>
    </row>
    <row r="22" spans="1:17">
      <c r="B22" s="20" t="s">
        <v>385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</row>
    <row r="23" spans="1:17">
      <c r="B23" s="20" t="s">
        <v>386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</row>
    <row r="24" spans="1:17">
      <c r="B24" s="20" t="s">
        <v>387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</row>
    <row r="25" spans="1:17">
      <c r="B25" s="20" t="s">
        <v>388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</row>
    <row r="26" spans="1:17">
      <c r="B26" s="20" t="s">
        <v>389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</row>
    <row r="27" spans="1:17">
      <c r="B27" s="20" t="s">
        <v>390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</row>
    <row r="28" spans="1:17">
      <c r="B28" s="20" t="s">
        <v>391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</row>
    <row r="29" spans="1:17">
      <c r="B29" s="20" t="s">
        <v>392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</row>
    <row r="30" spans="1:17">
      <c r="B30" s="20" t="s">
        <v>393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</row>
    <row r="34" spans="1:17" ht="18" customHeight="1" thickBot="1">
      <c r="A34" s="205" t="s">
        <v>398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7" ht="23.25" customHeight="1" thickBot="1">
      <c r="A35" s="199" t="s">
        <v>163</v>
      </c>
      <c r="B35" s="199" t="s">
        <v>164</v>
      </c>
      <c r="C35" s="115" t="s">
        <v>179</v>
      </c>
      <c r="D35" s="115" t="s">
        <v>180</v>
      </c>
      <c r="E35" s="115" t="s">
        <v>181</v>
      </c>
      <c r="F35" s="115" t="s">
        <v>182</v>
      </c>
      <c r="G35" s="115" t="s">
        <v>183</v>
      </c>
      <c r="H35" s="115" t="s">
        <v>184</v>
      </c>
      <c r="I35" s="115" t="s">
        <v>185</v>
      </c>
      <c r="J35" s="115" t="s">
        <v>186</v>
      </c>
      <c r="K35" s="115" t="s">
        <v>187</v>
      </c>
      <c r="L35" s="115" t="s">
        <v>188</v>
      </c>
      <c r="M35" s="115" t="s">
        <v>189</v>
      </c>
      <c r="N35" s="115" t="s">
        <v>190</v>
      </c>
      <c r="O35" s="115" t="s">
        <v>191</v>
      </c>
      <c r="P35" s="115" t="s">
        <v>192</v>
      </c>
    </row>
    <row r="36" spans="1:17" ht="11.25" customHeight="1" thickBot="1">
      <c r="A36" s="200"/>
      <c r="B36" s="200"/>
      <c r="C36" s="206" t="s">
        <v>310</v>
      </c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</row>
    <row r="37" spans="1:17">
      <c r="A37" s="19">
        <v>2018</v>
      </c>
      <c r="B37" s="20" t="s">
        <v>382</v>
      </c>
      <c r="C37" s="23">
        <v>43.298617</v>
      </c>
      <c r="D37" s="23">
        <v>301.61514199999999</v>
      </c>
      <c r="E37" s="23">
        <v>0.92176899999999995</v>
      </c>
      <c r="F37" s="23">
        <v>3.5757850000000002</v>
      </c>
      <c r="G37" s="23">
        <v>4.9875970000000001</v>
      </c>
      <c r="H37" s="23">
        <v>1.542797</v>
      </c>
      <c r="I37" s="23">
        <v>301.726383</v>
      </c>
      <c r="J37" s="23">
        <v>68.163375000000002</v>
      </c>
      <c r="K37" s="23">
        <v>136.141514</v>
      </c>
      <c r="L37" s="23">
        <v>44.689104999999998</v>
      </c>
      <c r="M37" s="23">
        <v>26.901893000000001</v>
      </c>
      <c r="N37" s="23">
        <v>43.422826000000001</v>
      </c>
      <c r="O37" s="23">
        <v>0.105993</v>
      </c>
      <c r="P37" s="24">
        <v>1509.8183690000003</v>
      </c>
    </row>
    <row r="38" spans="1:17">
      <c r="B38" s="20" t="s">
        <v>383</v>
      </c>
      <c r="C38" s="23">
        <v>37.944916999999997</v>
      </c>
      <c r="D38" s="23">
        <v>315.18240900000001</v>
      </c>
      <c r="E38" s="23">
        <v>0.61550199999999999</v>
      </c>
      <c r="F38" s="23">
        <v>4.0373190000000001</v>
      </c>
      <c r="G38" s="23">
        <v>6.4230999999999998</v>
      </c>
      <c r="H38" s="23">
        <v>1.340228</v>
      </c>
      <c r="I38" s="23">
        <v>280.877994</v>
      </c>
      <c r="J38" s="23">
        <v>74.440698999999995</v>
      </c>
      <c r="K38" s="23">
        <v>161.86371399999999</v>
      </c>
      <c r="L38" s="23">
        <v>43.977013999999997</v>
      </c>
      <c r="M38" s="23">
        <v>15.551562000000001</v>
      </c>
      <c r="N38" s="23">
        <v>45.575825999999999</v>
      </c>
      <c r="O38" s="23">
        <v>7.9257999999999995E-2</v>
      </c>
      <c r="P38" s="24">
        <v>1259.4606199999998</v>
      </c>
    </row>
    <row r="39" spans="1:17">
      <c r="B39" s="20" t="s">
        <v>384</v>
      </c>
      <c r="C39" s="23">
        <v>43.126832</v>
      </c>
      <c r="D39" s="23">
        <v>338.55805800000002</v>
      </c>
      <c r="E39" s="23">
        <v>0.96825399999999995</v>
      </c>
      <c r="F39" s="23">
        <v>6.6441559999999997</v>
      </c>
      <c r="G39" s="23">
        <v>6.6969219999999998</v>
      </c>
      <c r="H39" s="23">
        <v>2.0709040000000001</v>
      </c>
      <c r="I39" s="23">
        <v>357.76944700000001</v>
      </c>
      <c r="J39" s="23">
        <v>74.741893000000005</v>
      </c>
      <c r="K39" s="23">
        <v>160.345932</v>
      </c>
      <c r="L39" s="23">
        <v>45.534410000000001</v>
      </c>
      <c r="M39" s="23">
        <v>16.533981000000001</v>
      </c>
      <c r="N39" s="23">
        <v>80.275479000000004</v>
      </c>
      <c r="O39" s="23">
        <v>9.7240999999999994E-2</v>
      </c>
      <c r="P39" s="24">
        <v>1344.5043879999989</v>
      </c>
    </row>
    <row r="40" spans="1:17" ht="9" customHeight="1">
      <c r="B40" s="20" t="s">
        <v>385</v>
      </c>
      <c r="C40" s="23">
        <v>40.448745000000002</v>
      </c>
      <c r="D40" s="23">
        <v>330.132948</v>
      </c>
      <c r="E40" s="23">
        <v>0.95245500000000005</v>
      </c>
      <c r="F40" s="23">
        <v>5.4041420000000002</v>
      </c>
      <c r="G40" s="23">
        <v>5.5174859999999999</v>
      </c>
      <c r="H40" s="23">
        <v>1.5922240000000001</v>
      </c>
      <c r="I40" s="23">
        <v>331.20211599999999</v>
      </c>
      <c r="J40" s="23">
        <v>74.431585999999996</v>
      </c>
      <c r="K40" s="23">
        <v>147.40994900000001</v>
      </c>
      <c r="L40" s="23">
        <v>47.457042000000001</v>
      </c>
      <c r="M40" s="23">
        <v>15.331185</v>
      </c>
      <c r="N40" s="23">
        <v>67.651274000000001</v>
      </c>
      <c r="O40" s="23">
        <v>0</v>
      </c>
      <c r="P40" s="24">
        <v>1492.2667849999996</v>
      </c>
    </row>
    <row r="41" spans="1:17" s="25" customFormat="1" ht="9" customHeight="1">
      <c r="A41" s="19"/>
      <c r="B41" s="20" t="s">
        <v>386</v>
      </c>
      <c r="C41" s="23">
        <v>50.235601000000003</v>
      </c>
      <c r="D41" s="23">
        <v>373.41784699999999</v>
      </c>
      <c r="E41" s="23">
        <v>0.98104199999999997</v>
      </c>
      <c r="F41" s="23">
        <v>5.4224290000000002</v>
      </c>
      <c r="G41" s="23">
        <v>5.965052</v>
      </c>
      <c r="H41" s="23">
        <v>2.320468</v>
      </c>
      <c r="I41" s="23">
        <v>330.73924899999997</v>
      </c>
      <c r="J41" s="23">
        <v>83.892081000000005</v>
      </c>
      <c r="K41" s="23">
        <v>163.58552399999999</v>
      </c>
      <c r="L41" s="23">
        <v>45.836050999999998</v>
      </c>
      <c r="M41" s="23">
        <v>17.270786999999999</v>
      </c>
      <c r="N41" s="23">
        <v>80.032127000000003</v>
      </c>
      <c r="O41" s="23">
        <v>3.6685000000000002E-2</v>
      </c>
      <c r="P41" s="24">
        <v>1389.2222270000002</v>
      </c>
    </row>
    <row r="42" spans="1:17" ht="9" customHeight="1">
      <c r="B42" s="20" t="s">
        <v>387</v>
      </c>
      <c r="C42" s="23">
        <v>36.573718</v>
      </c>
      <c r="D42" s="23">
        <v>357.044783</v>
      </c>
      <c r="E42" s="23">
        <v>1.0231490000000001</v>
      </c>
      <c r="F42" s="23">
        <v>4.1573669999999998</v>
      </c>
      <c r="G42" s="23">
        <v>7.0361039999999999</v>
      </c>
      <c r="H42" s="23">
        <v>1.4241630000000001</v>
      </c>
      <c r="I42" s="23">
        <v>338.38590799999997</v>
      </c>
      <c r="J42" s="23">
        <v>74.341847000000001</v>
      </c>
      <c r="K42" s="23">
        <v>165.74597299999999</v>
      </c>
      <c r="L42" s="23">
        <v>43.537796999999998</v>
      </c>
      <c r="M42" s="23">
        <v>30.397193000000001</v>
      </c>
      <c r="N42" s="23">
        <v>67.794033999999996</v>
      </c>
      <c r="O42" s="23">
        <v>3.8130999999999998E-2</v>
      </c>
      <c r="P42" s="24">
        <v>1915.6179500000003</v>
      </c>
    </row>
    <row r="43" spans="1:17" ht="9" customHeight="1">
      <c r="B43" s="20" t="s">
        <v>388</v>
      </c>
      <c r="C43" s="23">
        <v>38.484358999999998</v>
      </c>
      <c r="D43" s="23">
        <v>372.08174500000001</v>
      </c>
      <c r="E43" s="23">
        <v>0.73250199999999999</v>
      </c>
      <c r="F43" s="23">
        <v>7.1636939999999996</v>
      </c>
      <c r="G43" s="23">
        <v>6.3907920000000003</v>
      </c>
      <c r="H43" s="23">
        <v>1.1619330000000001</v>
      </c>
      <c r="I43" s="23">
        <v>318.24570999999997</v>
      </c>
      <c r="J43" s="23">
        <v>77.414462</v>
      </c>
      <c r="K43" s="23">
        <v>156.72822099999999</v>
      </c>
      <c r="L43" s="23">
        <v>48.423465</v>
      </c>
      <c r="M43" s="23">
        <v>14.8009</v>
      </c>
      <c r="N43" s="23">
        <v>49.803069000000001</v>
      </c>
      <c r="O43" s="23">
        <v>3.3048000000000001E-2</v>
      </c>
      <c r="P43" s="24">
        <v>1735.0661079999998</v>
      </c>
    </row>
    <row r="44" spans="1:17" ht="9" customHeight="1">
      <c r="B44" s="20" t="s">
        <v>389</v>
      </c>
      <c r="C44" s="23">
        <v>32.242961000000001</v>
      </c>
      <c r="D44" s="23">
        <v>238.756057</v>
      </c>
      <c r="E44" s="23">
        <v>0.49433100000000002</v>
      </c>
      <c r="F44" s="23">
        <v>5.3339619999999996</v>
      </c>
      <c r="G44" s="23">
        <v>4.5050509999999999</v>
      </c>
      <c r="H44" s="23">
        <v>1.624182</v>
      </c>
      <c r="I44" s="23">
        <v>333.61545799999999</v>
      </c>
      <c r="J44" s="23">
        <v>57.851210000000002</v>
      </c>
      <c r="K44" s="23">
        <v>141.494788</v>
      </c>
      <c r="L44" s="23">
        <v>33.422998999999997</v>
      </c>
      <c r="M44" s="23">
        <v>7.5009170000000003</v>
      </c>
      <c r="N44" s="23">
        <v>40.459341999999999</v>
      </c>
      <c r="O44" s="23">
        <v>0</v>
      </c>
      <c r="P44" s="24">
        <v>1713.2804119999996</v>
      </c>
    </row>
    <row r="45" spans="1:17">
      <c r="B45" s="20" t="s">
        <v>390</v>
      </c>
      <c r="C45" s="23">
        <v>33.913991000000003</v>
      </c>
      <c r="D45" s="23">
        <v>321.59229299999998</v>
      </c>
      <c r="E45" s="23">
        <v>0.38140800000000002</v>
      </c>
      <c r="F45" s="23">
        <v>7.5275550000000004</v>
      </c>
      <c r="G45" s="23">
        <v>7.659745</v>
      </c>
      <c r="H45" s="23">
        <v>0.89596399999999998</v>
      </c>
      <c r="I45" s="23">
        <v>300.24586199999999</v>
      </c>
      <c r="J45" s="23">
        <v>68.926815000000005</v>
      </c>
      <c r="K45" s="23">
        <v>146.690484</v>
      </c>
      <c r="L45" s="23">
        <v>57.700802000000003</v>
      </c>
      <c r="M45" s="23">
        <v>24.530656</v>
      </c>
      <c r="N45" s="23">
        <v>48.658132000000002</v>
      </c>
      <c r="O45" s="23">
        <v>0</v>
      </c>
      <c r="P45" s="24">
        <v>1424.3876829999992</v>
      </c>
    </row>
    <row r="46" spans="1:17">
      <c r="B46" s="20" t="s">
        <v>391</v>
      </c>
      <c r="C46" s="23">
        <v>43.599767</v>
      </c>
      <c r="D46" s="23">
        <v>364.03046699999999</v>
      </c>
      <c r="E46" s="23">
        <v>0.604626</v>
      </c>
      <c r="F46" s="23">
        <v>7.6827019999999999</v>
      </c>
      <c r="G46" s="23">
        <v>7.8539709999999996</v>
      </c>
      <c r="H46" s="23">
        <v>1.6335759999999999</v>
      </c>
      <c r="I46" s="23">
        <v>348.332921</v>
      </c>
      <c r="J46" s="23">
        <v>84.015356999999995</v>
      </c>
      <c r="K46" s="23">
        <v>172.699512</v>
      </c>
      <c r="L46" s="23">
        <v>59.326225999999998</v>
      </c>
      <c r="M46" s="23">
        <v>23.895261999999999</v>
      </c>
      <c r="N46" s="23">
        <v>69.383767000000006</v>
      </c>
      <c r="O46" s="23">
        <v>3.5434E-2</v>
      </c>
      <c r="P46" s="24">
        <v>1542.8832239999997</v>
      </c>
    </row>
    <row r="47" spans="1:17">
      <c r="B47" s="20" t="s">
        <v>392</v>
      </c>
      <c r="C47" s="23">
        <v>44.342587999999999</v>
      </c>
      <c r="D47" s="23">
        <v>347.99552699999998</v>
      </c>
      <c r="E47" s="23">
        <v>1.1446019999999999</v>
      </c>
      <c r="F47" s="23">
        <v>6.1853639999999999</v>
      </c>
      <c r="G47" s="23">
        <v>6.6590959999999999</v>
      </c>
      <c r="H47" s="23">
        <v>1.87253</v>
      </c>
      <c r="I47" s="23">
        <v>356.40080899999998</v>
      </c>
      <c r="J47" s="23">
        <v>80.093811000000002</v>
      </c>
      <c r="K47" s="23">
        <v>197.09597400000001</v>
      </c>
      <c r="L47" s="23">
        <v>54.792673000000001</v>
      </c>
      <c r="M47" s="23">
        <v>18.531666000000001</v>
      </c>
      <c r="N47" s="23">
        <v>60.745007000000001</v>
      </c>
      <c r="O47" s="23">
        <v>0</v>
      </c>
      <c r="P47" s="24">
        <v>1549.5904649999998</v>
      </c>
    </row>
    <row r="48" spans="1:17">
      <c r="B48" s="20" t="s">
        <v>393</v>
      </c>
      <c r="C48" s="23">
        <v>34.098880000000001</v>
      </c>
      <c r="D48" s="23">
        <v>348.26515699999999</v>
      </c>
      <c r="E48" s="23">
        <v>0.88870400000000005</v>
      </c>
      <c r="F48" s="23">
        <v>4.8974299999999999</v>
      </c>
      <c r="G48" s="23">
        <v>8.6246200000000002</v>
      </c>
      <c r="H48" s="23">
        <v>2.1192519999999999</v>
      </c>
      <c r="I48" s="23">
        <v>309.96651500000002</v>
      </c>
      <c r="J48" s="23">
        <v>65.546498</v>
      </c>
      <c r="K48" s="23">
        <v>151.57170600000001</v>
      </c>
      <c r="L48" s="23">
        <v>47.242083000000001</v>
      </c>
      <c r="M48" s="23">
        <v>19.406741</v>
      </c>
      <c r="N48" s="23">
        <v>54.731575999999997</v>
      </c>
      <c r="O48" s="23">
        <v>9.4200000000000002E-4</v>
      </c>
      <c r="P48" s="24">
        <v>1339.6219899999996</v>
      </c>
    </row>
    <row r="49" spans="1:16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</row>
    <row r="50" spans="1:16">
      <c r="A50" s="19">
        <v>2019</v>
      </c>
      <c r="B50" s="20" t="s">
        <v>382</v>
      </c>
      <c r="C50" s="23">
        <v>90.941315000000003</v>
      </c>
      <c r="D50" s="23">
        <v>286.349313</v>
      </c>
      <c r="E50" s="23">
        <v>0.71896000000000004</v>
      </c>
      <c r="F50" s="23">
        <v>4.7347099999999998</v>
      </c>
      <c r="G50" s="23">
        <v>7.0296810000000001</v>
      </c>
      <c r="H50" s="23">
        <v>1.2141280000000001</v>
      </c>
      <c r="I50" s="23">
        <v>312.60496000000001</v>
      </c>
      <c r="J50" s="23">
        <v>83.478935000000007</v>
      </c>
      <c r="K50" s="23">
        <v>150.460173</v>
      </c>
      <c r="L50" s="23">
        <v>58.082174999999999</v>
      </c>
      <c r="M50" s="23">
        <v>22.667705999999999</v>
      </c>
      <c r="N50" s="23">
        <v>45.718811000000002</v>
      </c>
      <c r="O50" s="23">
        <v>0</v>
      </c>
      <c r="P50" s="24">
        <v>1790.4742100000003</v>
      </c>
    </row>
    <row r="51" spans="1:16">
      <c r="B51" s="20" t="s">
        <v>383</v>
      </c>
      <c r="C51" s="23">
        <v>31.626179</v>
      </c>
      <c r="D51" s="23">
        <v>323.87223399999999</v>
      </c>
      <c r="E51" s="23">
        <v>0.73485500000000004</v>
      </c>
      <c r="F51" s="23">
        <v>3.438672</v>
      </c>
      <c r="G51" s="23">
        <v>9.0088609999999996</v>
      </c>
      <c r="H51" s="23">
        <v>1.953927</v>
      </c>
      <c r="I51" s="23">
        <v>321.10041799999999</v>
      </c>
      <c r="J51" s="23">
        <v>78.296693000000005</v>
      </c>
      <c r="K51" s="23">
        <v>166.44972000000001</v>
      </c>
      <c r="L51" s="23">
        <v>51.457769999999996</v>
      </c>
      <c r="M51" s="23">
        <v>17.309453000000001</v>
      </c>
      <c r="N51" s="23">
        <v>39.248697</v>
      </c>
      <c r="O51" s="23">
        <v>0.13264699999999999</v>
      </c>
      <c r="P51" s="24">
        <v>1492.5987640000003</v>
      </c>
    </row>
    <row r="52" spans="1:16">
      <c r="B52" s="20" t="s">
        <v>384</v>
      </c>
      <c r="C52" s="23">
        <v>49.032761999999998</v>
      </c>
      <c r="D52" s="23">
        <v>346.84180600000002</v>
      </c>
      <c r="E52" s="23">
        <v>0.877336</v>
      </c>
      <c r="F52" s="23">
        <v>8.7029700000000005</v>
      </c>
      <c r="G52" s="23">
        <v>8.2679829999999992</v>
      </c>
      <c r="H52" s="23">
        <v>1.283593</v>
      </c>
      <c r="I52" s="23">
        <v>358.70820400000002</v>
      </c>
      <c r="J52" s="23">
        <v>88.353930000000005</v>
      </c>
      <c r="K52" s="23">
        <v>163.11236199999999</v>
      </c>
      <c r="L52" s="23">
        <v>57.045983999999997</v>
      </c>
      <c r="M52" s="23">
        <v>26.561288000000001</v>
      </c>
      <c r="N52" s="23">
        <v>54.984729000000002</v>
      </c>
      <c r="O52" s="23">
        <v>0.10463600000000001</v>
      </c>
      <c r="P52" s="24">
        <v>1489.1145609999999</v>
      </c>
    </row>
    <row r="53" spans="1:16">
      <c r="B53" s="20" t="s">
        <v>385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4"/>
    </row>
    <row r="54" spans="1:16">
      <c r="B54" s="20" t="s">
        <v>386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4"/>
    </row>
    <row r="55" spans="1:16">
      <c r="B55" s="20" t="s">
        <v>387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4"/>
    </row>
    <row r="56" spans="1:16">
      <c r="B56" s="20" t="s">
        <v>388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4"/>
    </row>
    <row r="57" spans="1:16">
      <c r="B57" s="20" t="s">
        <v>389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4"/>
    </row>
    <row r="58" spans="1:16">
      <c r="B58" s="20" t="s">
        <v>390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4"/>
    </row>
    <row r="59" spans="1:16">
      <c r="B59" s="20" t="s">
        <v>391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4"/>
    </row>
    <row r="60" spans="1:16">
      <c r="B60" s="20" t="s">
        <v>392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4"/>
    </row>
    <row r="61" spans="1:16">
      <c r="B61" s="20" t="s">
        <v>393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4"/>
    </row>
  </sheetData>
  <mergeCells count="10">
    <mergeCell ref="Q2:R2"/>
    <mergeCell ref="A35:A36"/>
    <mergeCell ref="B35:B36"/>
    <mergeCell ref="A2:P2"/>
    <mergeCell ref="A4:A5"/>
    <mergeCell ref="B4:B5"/>
    <mergeCell ref="C5:Q5"/>
    <mergeCell ref="A3:Q3"/>
    <mergeCell ref="A34:Q34"/>
    <mergeCell ref="C36:P36"/>
  </mergeCells>
  <phoneticPr fontId="0" type="noConversion"/>
  <hyperlinks>
    <hyperlink ref="Q2:R2" location="Indice!A1" display="Voltar ao Indice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X46"/>
  <sheetViews>
    <sheetView showGridLines="0" zoomScale="90" zoomScaleNormal="90" workbookViewId="0">
      <selection sqref="A1:T1"/>
    </sheetView>
  </sheetViews>
  <sheetFormatPr defaultColWidth="9.140625" defaultRowHeight="12.75"/>
  <cols>
    <col min="1" max="2" width="3.140625" style="11" customWidth="1"/>
    <col min="3" max="3" width="2.5703125" style="11" customWidth="1"/>
    <col min="4" max="4" width="46.7109375" style="11" customWidth="1"/>
    <col min="5" max="5" width="0.42578125" style="11" customWidth="1"/>
    <col min="6" max="6" width="8.7109375" style="11" customWidth="1"/>
    <col min="7" max="7" width="0.42578125" style="11" customWidth="1"/>
    <col min="8" max="8" width="8.7109375" style="11" customWidth="1"/>
    <col min="9" max="9" width="0.42578125" style="11" customWidth="1"/>
    <col min="10" max="10" width="10.7109375" style="11" customWidth="1"/>
    <col min="11" max="11" width="0.42578125" style="11" customWidth="1"/>
    <col min="12" max="12" width="10.7109375" style="11" customWidth="1"/>
    <col min="13" max="13" width="0.42578125" style="11" customWidth="1"/>
    <col min="14" max="14" width="8.7109375" style="11" customWidth="1"/>
    <col min="15" max="15" width="0.42578125" style="11" customWidth="1"/>
    <col min="16" max="16" width="8.7109375" style="11" customWidth="1"/>
    <col min="17" max="17" width="0.42578125" style="11" customWidth="1"/>
    <col min="18" max="18" width="10.7109375" style="11" customWidth="1"/>
    <col min="19" max="19" width="0.42578125" style="11" customWidth="1"/>
    <col min="20" max="20" width="10.7109375" style="11" customWidth="1"/>
    <col min="21" max="21" width="8.28515625" style="11" customWidth="1"/>
    <col min="22" max="23" width="9.85546875" style="11" customWidth="1"/>
    <col min="24" max="24" width="8.42578125" style="11" customWidth="1"/>
    <col min="25" max="16384" width="9.140625" style="11"/>
  </cols>
  <sheetData>
    <row r="1" spans="1:24" ht="4.5" customHeight="1">
      <c r="A1" s="208"/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</row>
    <row r="2" spans="1:24" ht="13.9" customHeight="1">
      <c r="A2" s="190" t="str">
        <f>"IMPORTAÇÕES POR PAÍSES E ZONAS ECONÓMICAS"</f>
        <v>IMPORTAÇÕES POR PAÍSES E ZONAS ECONÓMICAS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2"/>
    </row>
    <row r="3" spans="1:24" ht="3.6" customHeight="1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12"/>
    </row>
    <row r="4" spans="1:24" ht="3.6" customHeight="1">
      <c r="A4" s="160"/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2"/>
    </row>
    <row r="5" spans="1:24" ht="17.25" customHeight="1">
      <c r="A5" s="187" t="s">
        <v>453</v>
      </c>
      <c r="B5" s="187"/>
      <c r="C5" s="187"/>
      <c r="D5" s="187"/>
      <c r="E5" s="161"/>
      <c r="F5" s="209" t="s">
        <v>454</v>
      </c>
      <c r="G5" s="198"/>
      <c r="H5" s="198"/>
      <c r="I5" s="198"/>
      <c r="J5" s="198"/>
      <c r="K5" s="198"/>
      <c r="L5" s="198"/>
      <c r="M5" s="162"/>
      <c r="N5" s="187" t="s">
        <v>455</v>
      </c>
      <c r="O5" s="187"/>
      <c r="P5" s="187"/>
      <c r="Q5" s="187"/>
      <c r="R5" s="187"/>
      <c r="S5" s="187"/>
      <c r="T5" s="187"/>
      <c r="W5" s="189" t="s">
        <v>193</v>
      </c>
      <c r="X5" s="189"/>
    </row>
    <row r="6" spans="1:24" ht="2.25" customHeight="1">
      <c r="A6" s="187"/>
      <c r="B6" s="187"/>
      <c r="C6" s="187"/>
      <c r="D6" s="187"/>
      <c r="E6" s="161"/>
      <c r="F6" s="163"/>
      <c r="G6" s="163"/>
      <c r="H6" s="163"/>
      <c r="I6" s="163"/>
      <c r="J6" s="163"/>
      <c r="K6" s="163"/>
      <c r="L6" s="163"/>
      <c r="M6" s="162"/>
      <c r="N6" s="164"/>
      <c r="O6" s="164"/>
      <c r="P6" s="164"/>
      <c r="Q6" s="163"/>
      <c r="R6" s="163"/>
      <c r="S6" s="164"/>
      <c r="T6" s="164"/>
      <c r="U6" s="12"/>
    </row>
    <row r="7" spans="1:24" ht="24.75" customHeight="1">
      <c r="A7" s="187"/>
      <c r="B7" s="187"/>
      <c r="C7" s="187"/>
      <c r="D7" s="187"/>
      <c r="E7" s="165"/>
      <c r="F7" s="188" t="s">
        <v>313</v>
      </c>
      <c r="G7" s="188"/>
      <c r="H7" s="188"/>
      <c r="I7" s="188"/>
      <c r="J7" s="188"/>
      <c r="K7" s="166"/>
      <c r="L7" s="138" t="s">
        <v>314</v>
      </c>
      <c r="M7" s="167"/>
      <c r="N7" s="188" t="s">
        <v>313</v>
      </c>
      <c r="O7" s="188"/>
      <c r="P7" s="188"/>
      <c r="Q7" s="188"/>
      <c r="R7" s="188"/>
      <c r="S7" s="166"/>
      <c r="T7" s="138" t="s">
        <v>314</v>
      </c>
      <c r="U7" s="12"/>
    </row>
    <row r="8" spans="1:24" ht="2.25" customHeight="1">
      <c r="A8" s="187"/>
      <c r="B8" s="187"/>
      <c r="C8" s="187"/>
      <c r="D8" s="187"/>
      <c r="E8" s="165"/>
      <c r="F8" s="166"/>
      <c r="G8" s="166"/>
      <c r="H8" s="166"/>
      <c r="I8" s="166"/>
      <c r="J8" s="166"/>
      <c r="K8" s="166"/>
      <c r="L8" s="168"/>
      <c r="M8" s="167"/>
      <c r="N8" s="166"/>
      <c r="O8" s="166"/>
      <c r="P8" s="166"/>
      <c r="Q8" s="166"/>
      <c r="R8" s="166"/>
      <c r="S8" s="166"/>
      <c r="T8" s="166"/>
      <c r="U8" s="12"/>
    </row>
    <row r="9" spans="1:24" ht="34.5" customHeight="1">
      <c r="A9" s="187"/>
      <c r="B9" s="187"/>
      <c r="C9" s="187"/>
      <c r="D9" s="187"/>
      <c r="E9" s="161"/>
      <c r="F9" s="169" t="s">
        <v>659</v>
      </c>
      <c r="G9" s="163"/>
      <c r="H9" s="169" t="s">
        <v>660</v>
      </c>
      <c r="I9" s="163"/>
      <c r="J9" s="138" t="s">
        <v>456</v>
      </c>
      <c r="K9" s="163"/>
      <c r="L9" s="138" t="s">
        <v>315</v>
      </c>
      <c r="M9" s="162"/>
      <c r="N9" s="169" t="s">
        <v>659</v>
      </c>
      <c r="O9" s="163"/>
      <c r="P9" s="169" t="s">
        <v>660</v>
      </c>
      <c r="Q9" s="163"/>
      <c r="R9" s="138" t="s">
        <v>456</v>
      </c>
      <c r="S9" s="163"/>
      <c r="T9" s="138" t="s">
        <v>315</v>
      </c>
      <c r="U9" s="12"/>
    </row>
    <row r="10" spans="1:24" ht="13.15" customHeight="1">
      <c r="A10" s="12"/>
      <c r="B10" s="12"/>
      <c r="C10" s="12"/>
      <c r="D10" s="12"/>
      <c r="E10" s="12"/>
      <c r="F10" s="13"/>
      <c r="G10" s="13"/>
      <c r="H10" s="13"/>
      <c r="I10" s="13"/>
      <c r="J10" s="80"/>
      <c r="K10" s="13"/>
      <c r="L10" s="80"/>
      <c r="M10" s="170"/>
      <c r="N10" s="13"/>
      <c r="O10" s="13"/>
      <c r="P10" s="13"/>
      <c r="Q10" s="13"/>
      <c r="R10" s="80"/>
      <c r="S10" s="13"/>
      <c r="T10" s="80"/>
      <c r="U10" s="12"/>
    </row>
    <row r="11" spans="1:24" ht="13.5" customHeight="1">
      <c r="A11" s="171" t="s">
        <v>661</v>
      </c>
      <c r="B11" s="171"/>
      <c r="C11" s="171"/>
      <c r="D11" s="171"/>
      <c r="E11" s="172"/>
      <c r="F11" s="173"/>
      <c r="G11" s="173"/>
      <c r="H11" s="173"/>
      <c r="I11" s="173"/>
      <c r="J11" s="174"/>
      <c r="K11" s="173"/>
      <c r="L11" s="175"/>
      <c r="M11" s="176"/>
      <c r="N11" s="173"/>
      <c r="O11" s="173"/>
      <c r="P11" s="173"/>
      <c r="Q11" s="173"/>
      <c r="R11" s="174"/>
      <c r="S11" s="173"/>
      <c r="T11" s="175"/>
      <c r="U11" s="12"/>
    </row>
    <row r="12" spans="1:24" ht="12.75" customHeight="1">
      <c r="A12" s="75"/>
      <c r="B12" s="75" t="s">
        <v>663</v>
      </c>
      <c r="C12" s="75" t="s">
        <v>173</v>
      </c>
      <c r="D12" s="75"/>
      <c r="E12" s="75"/>
      <c r="F12" s="75">
        <v>2189.3094369999999</v>
      </c>
      <c r="G12" s="75"/>
      <c r="H12" s="75">
        <v>1974.0474380000001</v>
      </c>
      <c r="I12" s="75"/>
      <c r="J12" s="177">
        <f>F12-H12</f>
        <v>215.26199899999983</v>
      </c>
      <c r="K12" s="75"/>
      <c r="L12" s="178">
        <f>F12/H12*100-100</f>
        <v>10.904601118304029</v>
      </c>
      <c r="M12" s="170"/>
      <c r="N12" s="75">
        <v>6152.3910329999999</v>
      </c>
      <c r="O12" s="75"/>
      <c r="P12" s="75">
        <v>5677.9442589999999</v>
      </c>
      <c r="Q12" s="75"/>
      <c r="R12" s="177">
        <f>N12-P12</f>
        <v>474.446774</v>
      </c>
      <c r="S12" s="75"/>
      <c r="T12" s="178">
        <f>N12/P12*100-100</f>
        <v>8.3559604032386119</v>
      </c>
      <c r="U12" s="12"/>
    </row>
    <row r="13" spans="1:24" ht="12.75" customHeight="1">
      <c r="A13" s="12"/>
      <c r="B13" s="75" t="s">
        <v>664</v>
      </c>
      <c r="C13" s="75" t="s">
        <v>165</v>
      </c>
      <c r="D13" s="179"/>
      <c r="E13" s="12"/>
      <c r="F13" s="75">
        <v>961.02436299999999</v>
      </c>
      <c r="G13" s="75"/>
      <c r="H13" s="75">
        <v>907.95097499999997</v>
      </c>
      <c r="I13" s="75"/>
      <c r="J13" s="177">
        <f>F13-H13</f>
        <v>53.073388000000023</v>
      </c>
      <c r="K13" s="75"/>
      <c r="L13" s="178">
        <f>F13/H13*100-100</f>
        <v>5.8454023908063988</v>
      </c>
      <c r="M13" s="170"/>
      <c r="N13" s="75">
        <v>2781.957191</v>
      </c>
      <c r="O13" s="75"/>
      <c r="P13" s="75">
        <v>2520.049974</v>
      </c>
      <c r="Q13" s="75"/>
      <c r="R13" s="177">
        <f>N13-P13</f>
        <v>261.90721699999995</v>
      </c>
      <c r="S13" s="75"/>
      <c r="T13" s="178">
        <f>N13/P13*100-100</f>
        <v>10.392937429898751</v>
      </c>
      <c r="U13" s="12"/>
    </row>
    <row r="14" spans="1:24" ht="12.75" customHeight="1">
      <c r="A14" s="75"/>
      <c r="B14" s="75" t="s">
        <v>665</v>
      </c>
      <c r="C14" s="75" t="s">
        <v>666</v>
      </c>
      <c r="D14" s="75"/>
      <c r="E14" s="75"/>
      <c r="F14" s="75">
        <v>781.99523299999998</v>
      </c>
      <c r="G14" s="75"/>
      <c r="H14" s="75">
        <v>529.37953100000004</v>
      </c>
      <c r="I14" s="75"/>
      <c r="J14" s="177">
        <f>F14-H14</f>
        <v>252.61570199999994</v>
      </c>
      <c r="K14" s="75"/>
      <c r="L14" s="178">
        <f>F14/H14*100-100</f>
        <v>47.719204692861439</v>
      </c>
      <c r="M14" s="170"/>
      <c r="N14" s="75">
        <v>2059.7654539999999</v>
      </c>
      <c r="O14" s="75"/>
      <c r="P14" s="75">
        <v>1441.5619059999999</v>
      </c>
      <c r="Q14" s="75"/>
      <c r="R14" s="177">
        <f t="shared" ref="R14:R21" si="0">N14-P14</f>
        <v>618.20354799999996</v>
      </c>
      <c r="S14" s="75"/>
      <c r="T14" s="178">
        <f>N14/P14*100-100</f>
        <v>42.884287204520518</v>
      </c>
      <c r="U14" s="12"/>
      <c r="V14" s="180"/>
      <c r="W14" s="180"/>
    </row>
    <row r="15" spans="1:24" ht="12.75" customHeight="1">
      <c r="A15" s="12"/>
      <c r="B15" s="75" t="s">
        <v>667</v>
      </c>
      <c r="C15" s="75" t="s">
        <v>668</v>
      </c>
      <c r="D15" s="179"/>
      <c r="E15" s="12"/>
      <c r="F15" s="75">
        <v>346.84180600000002</v>
      </c>
      <c r="G15" s="75"/>
      <c r="H15" s="75">
        <v>338.55805800000002</v>
      </c>
      <c r="I15" s="75"/>
      <c r="J15" s="177">
        <f>F15-H15</f>
        <v>8.2837480000000028</v>
      </c>
      <c r="K15" s="75"/>
      <c r="L15" s="178">
        <f>F15/H15*100-100</f>
        <v>2.4467732503356814</v>
      </c>
      <c r="M15" s="170"/>
      <c r="N15" s="75">
        <v>957.06335300000001</v>
      </c>
      <c r="O15" s="75"/>
      <c r="P15" s="75">
        <v>955.35560899999996</v>
      </c>
      <c r="Q15" s="75"/>
      <c r="R15" s="177">
        <f t="shared" si="0"/>
        <v>1.7077440000000479</v>
      </c>
      <c r="S15" s="75"/>
      <c r="T15" s="178">
        <f>N15/P15*100-100</f>
        <v>0.17875479914621906</v>
      </c>
      <c r="U15" s="12"/>
      <c r="V15" s="180"/>
      <c r="W15" s="180"/>
    </row>
    <row r="16" spans="1:24" ht="12.75" customHeight="1">
      <c r="A16" s="12"/>
      <c r="B16" s="75" t="s">
        <v>669</v>
      </c>
      <c r="C16" s="75" t="s">
        <v>670</v>
      </c>
      <c r="D16" s="179"/>
      <c r="E16" s="12"/>
      <c r="F16" s="75">
        <v>358.70820400000002</v>
      </c>
      <c r="G16" s="75"/>
      <c r="H16" s="75">
        <v>357.76944700000001</v>
      </c>
      <c r="I16" s="75"/>
      <c r="J16" s="177">
        <f>F16-H16</f>
        <v>0.93875700000000961</v>
      </c>
      <c r="K16" s="75"/>
      <c r="L16" s="178">
        <f>F16/H16*100-100</f>
        <v>0.26239160662593974</v>
      </c>
      <c r="M16" s="170"/>
      <c r="N16" s="75">
        <v>992.41358200000002</v>
      </c>
      <c r="O16" s="75"/>
      <c r="P16" s="75">
        <v>940.37382400000001</v>
      </c>
      <c r="Q16" s="75"/>
      <c r="R16" s="177">
        <f t="shared" si="0"/>
        <v>52.039758000000006</v>
      </c>
      <c r="S16" s="75"/>
      <c r="T16" s="178">
        <f>N16/P16*100-100</f>
        <v>5.533943701095609</v>
      </c>
      <c r="U16" s="12"/>
      <c r="V16" s="180"/>
      <c r="W16" s="180"/>
    </row>
    <row r="17" spans="1:23" ht="12.75" customHeight="1">
      <c r="A17" s="12"/>
      <c r="B17" s="75" t="s">
        <v>671</v>
      </c>
      <c r="C17" s="75" t="s">
        <v>338</v>
      </c>
      <c r="D17" s="179"/>
      <c r="E17" s="12"/>
      <c r="F17" s="75">
        <v>226.21757500000001</v>
      </c>
      <c r="G17" s="75"/>
      <c r="H17" s="75">
        <v>165.20020099999999</v>
      </c>
      <c r="I17" s="75"/>
      <c r="J17" s="177">
        <f t="shared" ref="J17:J21" si="1">F17-H17</f>
        <v>61.017374000000018</v>
      </c>
      <c r="K17" s="75"/>
      <c r="L17" s="178">
        <f t="shared" ref="L17:L21" si="2">F17/H17*100-100</f>
        <v>36.935411476890408</v>
      </c>
      <c r="M17" s="170"/>
      <c r="N17" s="75">
        <v>747.02423899999997</v>
      </c>
      <c r="O17" s="75"/>
      <c r="P17" s="75">
        <v>519.82583299999999</v>
      </c>
      <c r="Q17" s="75"/>
      <c r="R17" s="177">
        <f t="shared" si="0"/>
        <v>227.19840599999998</v>
      </c>
      <c r="S17" s="75"/>
      <c r="T17" s="178">
        <f t="shared" ref="T17:T21" si="3">N17/P17*100-100</f>
        <v>43.706640104590576</v>
      </c>
      <c r="U17" s="12"/>
      <c r="V17" s="180"/>
      <c r="W17" s="180"/>
    </row>
    <row r="18" spans="1:23" ht="12.75" customHeight="1">
      <c r="A18" s="12"/>
      <c r="B18" s="75" t="s">
        <v>672</v>
      </c>
      <c r="C18" s="75" t="s">
        <v>673</v>
      </c>
      <c r="D18" s="179"/>
      <c r="E18" s="12"/>
      <c r="F18" s="75">
        <v>230.92903100000001</v>
      </c>
      <c r="G18" s="75"/>
      <c r="H18" s="75">
        <v>199.869913</v>
      </c>
      <c r="I18" s="75"/>
      <c r="J18" s="177">
        <f t="shared" si="1"/>
        <v>31.059118000000012</v>
      </c>
      <c r="K18" s="75"/>
      <c r="L18" s="178">
        <f t="shared" si="2"/>
        <v>15.539666543007911</v>
      </c>
      <c r="M18" s="170"/>
      <c r="N18" s="75">
        <v>609.5533210000001</v>
      </c>
      <c r="O18" s="75"/>
      <c r="P18" s="75">
        <v>509.91191700000002</v>
      </c>
      <c r="Q18" s="75"/>
      <c r="R18" s="177">
        <f t="shared" si="0"/>
        <v>99.64140400000008</v>
      </c>
      <c r="S18" s="75"/>
      <c r="T18" s="178">
        <f t="shared" si="3"/>
        <v>19.540905140289169</v>
      </c>
      <c r="U18" s="12"/>
      <c r="V18" s="180"/>
      <c r="W18" s="180"/>
    </row>
    <row r="19" spans="1:23" ht="12.75" customHeight="1">
      <c r="A19" s="12"/>
      <c r="B19" s="75" t="s">
        <v>674</v>
      </c>
      <c r="C19" s="75" t="s">
        <v>187</v>
      </c>
      <c r="D19" s="179"/>
      <c r="E19" s="12"/>
      <c r="F19" s="75">
        <v>163.11236199999999</v>
      </c>
      <c r="G19" s="75"/>
      <c r="H19" s="75">
        <v>160.345932</v>
      </c>
      <c r="I19" s="75"/>
      <c r="J19" s="177">
        <f t="shared" si="1"/>
        <v>2.7664299999999855</v>
      </c>
      <c r="K19" s="75"/>
      <c r="L19" s="178">
        <f t="shared" si="2"/>
        <v>1.7252885467652419</v>
      </c>
      <c r="M19" s="170"/>
      <c r="N19" s="75">
        <v>480.02225500000003</v>
      </c>
      <c r="O19" s="75"/>
      <c r="P19" s="75">
        <v>458.35115999999994</v>
      </c>
      <c r="Q19" s="75"/>
      <c r="R19" s="177">
        <f t="shared" si="0"/>
        <v>21.671095000000093</v>
      </c>
      <c r="S19" s="75"/>
      <c r="T19" s="178">
        <f t="shared" si="3"/>
        <v>4.728055013540299</v>
      </c>
      <c r="U19" s="12"/>
      <c r="V19" s="180"/>
      <c r="W19" s="180"/>
    </row>
    <row r="20" spans="1:23" ht="12.75" customHeight="1">
      <c r="A20" s="12"/>
      <c r="B20" s="75" t="s">
        <v>675</v>
      </c>
      <c r="C20" s="75" t="s">
        <v>341</v>
      </c>
      <c r="D20" s="179"/>
      <c r="E20" s="12"/>
      <c r="F20" s="75">
        <v>144.277018</v>
      </c>
      <c r="G20" s="75"/>
      <c r="H20" s="75">
        <v>147.572608</v>
      </c>
      <c r="I20" s="75"/>
      <c r="J20" s="177">
        <f t="shared" si="1"/>
        <v>-3.2955900000000042</v>
      </c>
      <c r="K20" s="75"/>
      <c r="L20" s="178">
        <f t="shared" si="2"/>
        <v>-2.2331989958461804</v>
      </c>
      <c r="M20" s="170"/>
      <c r="N20" s="75">
        <v>416.343186</v>
      </c>
      <c r="O20" s="75"/>
      <c r="P20" s="75">
        <v>320.807773</v>
      </c>
      <c r="Q20" s="75"/>
      <c r="R20" s="177">
        <f t="shared" si="0"/>
        <v>95.535413000000005</v>
      </c>
      <c r="S20" s="75"/>
      <c r="T20" s="178">
        <f t="shared" si="3"/>
        <v>29.779644086117571</v>
      </c>
      <c r="U20" s="12"/>
      <c r="V20" s="180"/>
      <c r="W20" s="180"/>
    </row>
    <row r="21" spans="1:23" ht="12.75" customHeight="1">
      <c r="A21" s="12"/>
      <c r="B21" s="75" t="s">
        <v>676</v>
      </c>
      <c r="C21" s="75" t="s">
        <v>677</v>
      </c>
      <c r="D21" s="179"/>
      <c r="E21" s="12"/>
      <c r="F21" s="75">
        <v>105.70386999999999</v>
      </c>
      <c r="G21" s="75"/>
      <c r="H21" s="75">
        <v>34.581563000000003</v>
      </c>
      <c r="I21" s="75"/>
      <c r="J21" s="177">
        <f t="shared" si="1"/>
        <v>71.122306999999992</v>
      </c>
      <c r="K21" s="75"/>
      <c r="L21" s="178">
        <f t="shared" si="2"/>
        <v>205.66539170019581</v>
      </c>
      <c r="M21" s="170"/>
      <c r="N21" s="75">
        <v>236.463312</v>
      </c>
      <c r="O21" s="75"/>
      <c r="P21" s="75">
        <v>231.13348199999999</v>
      </c>
      <c r="Q21" s="75"/>
      <c r="R21" s="177">
        <f t="shared" si="0"/>
        <v>5.3298300000000154</v>
      </c>
      <c r="S21" s="75"/>
      <c r="T21" s="178">
        <f t="shared" si="3"/>
        <v>2.3059532326865622</v>
      </c>
      <c r="U21" s="12"/>
      <c r="V21" s="180"/>
      <c r="W21" s="180"/>
    </row>
    <row r="22" spans="1:23" ht="4.5" customHeight="1">
      <c r="A22" s="12"/>
      <c r="B22" s="179"/>
      <c r="C22" s="179"/>
      <c r="D22" s="12"/>
      <c r="E22" s="12"/>
      <c r="F22" s="75"/>
      <c r="G22" s="75"/>
      <c r="H22" s="75"/>
      <c r="I22" s="75"/>
      <c r="J22" s="177"/>
      <c r="K22" s="75"/>
      <c r="L22" s="178"/>
      <c r="M22" s="170"/>
      <c r="N22" s="75"/>
      <c r="O22" s="12"/>
      <c r="P22" s="75"/>
      <c r="Q22" s="75"/>
      <c r="R22" s="177"/>
      <c r="S22" s="75"/>
      <c r="T22" s="178"/>
      <c r="U22" s="12"/>
      <c r="V22" s="180"/>
      <c r="W22" s="180"/>
    </row>
    <row r="23" spans="1:23" ht="13.5" customHeight="1">
      <c r="A23" s="181" t="s">
        <v>457</v>
      </c>
      <c r="B23" s="181"/>
      <c r="C23" s="181"/>
      <c r="D23" s="181"/>
      <c r="E23" s="182"/>
      <c r="F23" s="173">
        <v>5044.8266720000001</v>
      </c>
      <c r="G23" s="173"/>
      <c r="H23" s="173">
        <v>4462.6847890000008</v>
      </c>
      <c r="I23" s="173"/>
      <c r="J23" s="174">
        <f>F23-H23</f>
        <v>582.14188299999932</v>
      </c>
      <c r="K23" s="173"/>
      <c r="L23" s="175">
        <f>F23/H23*100-100</f>
        <v>13.044656087629392</v>
      </c>
      <c r="M23" s="176"/>
      <c r="N23" s="173">
        <v>14082.099520999996</v>
      </c>
      <c r="O23" s="173"/>
      <c r="P23" s="173">
        <v>12476.829398000002</v>
      </c>
      <c r="Q23" s="173"/>
      <c r="R23" s="174">
        <f>N23-P23</f>
        <v>1605.2701229999948</v>
      </c>
      <c r="S23" s="173"/>
      <c r="T23" s="175">
        <f>N23/P23*100-100</f>
        <v>12.866010039836851</v>
      </c>
      <c r="U23" s="12"/>
      <c r="V23" s="180"/>
      <c r="W23" s="180"/>
    </row>
    <row r="24" spans="1:23" ht="3" customHeight="1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183"/>
      <c r="N24" s="75"/>
      <c r="O24" s="75"/>
      <c r="P24" s="75"/>
      <c r="Q24" s="75"/>
      <c r="R24" s="75"/>
      <c r="S24" s="75"/>
      <c r="T24" s="75"/>
      <c r="U24" s="12"/>
      <c r="V24" s="180"/>
      <c r="W24" s="180"/>
    </row>
    <row r="25" spans="1:23" ht="13.5" customHeight="1">
      <c r="A25" s="184" t="s">
        <v>458</v>
      </c>
      <c r="B25" s="181"/>
      <c r="C25" s="181"/>
      <c r="D25" s="181"/>
      <c r="E25" s="182"/>
      <c r="F25" s="173">
        <v>5542.3301109999993</v>
      </c>
      <c r="G25" s="173"/>
      <c r="H25" s="173">
        <v>4925.7421220000006</v>
      </c>
      <c r="I25" s="173"/>
      <c r="J25" s="174">
        <f>F25-H25</f>
        <v>616.58798899999874</v>
      </c>
      <c r="K25" s="173"/>
      <c r="L25" s="175">
        <f>F25/H25*100-100</f>
        <v>12.517666855642148</v>
      </c>
      <c r="M25" s="176"/>
      <c r="N25" s="173">
        <v>15480.270496999998</v>
      </c>
      <c r="O25" s="173"/>
      <c r="P25" s="173">
        <v>13741.112869000001</v>
      </c>
      <c r="Q25" s="173"/>
      <c r="R25" s="174">
        <f>N25-P25</f>
        <v>1739.1576279999972</v>
      </c>
      <c r="S25" s="173"/>
      <c r="T25" s="175">
        <f>N25/P25*100-100</f>
        <v>12.656599538772028</v>
      </c>
      <c r="U25" s="12"/>
      <c r="V25" s="180"/>
      <c r="W25" s="180"/>
    </row>
    <row r="26" spans="1:23" ht="3" customHeight="1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183"/>
      <c r="N26" s="75"/>
      <c r="O26" s="75"/>
      <c r="P26" s="75"/>
      <c r="Q26" s="75"/>
      <c r="R26" s="75"/>
      <c r="S26" s="75"/>
      <c r="T26" s="75"/>
      <c r="U26" s="12"/>
      <c r="V26" s="180"/>
      <c r="W26" s="180"/>
    </row>
    <row r="27" spans="1:23" ht="13.5" customHeight="1">
      <c r="A27" s="184" t="s">
        <v>459</v>
      </c>
      <c r="B27" s="181"/>
      <c r="C27" s="181"/>
      <c r="D27" s="181"/>
      <c r="E27" s="182"/>
      <c r="F27" s="173">
        <v>1489.1145609999999</v>
      </c>
      <c r="G27" s="173"/>
      <c r="H27" s="173">
        <v>1344.5043879999989</v>
      </c>
      <c r="I27" s="173"/>
      <c r="J27" s="174">
        <f>F27-H27</f>
        <v>144.61017300000094</v>
      </c>
      <c r="K27" s="173"/>
      <c r="L27" s="175">
        <f>F27/H27*100-100</f>
        <v>10.755649017636458</v>
      </c>
      <c r="M27" s="176"/>
      <c r="N27" s="173">
        <v>4772.1875350000009</v>
      </c>
      <c r="O27" s="173"/>
      <c r="P27" s="173">
        <v>4113.7833769999997</v>
      </c>
      <c r="Q27" s="173"/>
      <c r="R27" s="174">
        <f>N27-P27</f>
        <v>658.40415800000119</v>
      </c>
      <c r="S27" s="173"/>
      <c r="T27" s="175">
        <f>N27/P27*100-100</f>
        <v>16.004832964251662</v>
      </c>
      <c r="U27" s="12"/>
      <c r="V27" s="180"/>
      <c r="W27" s="180"/>
    </row>
    <row r="28" spans="1:23" ht="3" customHeight="1">
      <c r="A28" s="185"/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2"/>
      <c r="V28" s="180"/>
      <c r="W28" s="180"/>
    </row>
    <row r="29" spans="1:23" ht="3.75" customHeight="1">
      <c r="A29" s="18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2"/>
      <c r="V29" s="180"/>
      <c r="W29" s="180"/>
    </row>
    <row r="30" spans="1:2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</row>
    <row r="31" spans="1:2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</row>
    <row r="32" spans="1:2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</row>
    <row r="33" spans="1:2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</row>
    <row r="34" spans="1:2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</row>
    <row r="35" spans="1:2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</row>
    <row r="36" spans="1:2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</row>
    <row r="37" spans="1:2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</row>
    <row r="38" spans="1:2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</row>
    <row r="39" spans="1:2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</row>
    <row r="40" spans="1:2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</row>
    <row r="41" spans="1:2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</row>
    <row r="42" spans="1:2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</row>
    <row r="43" spans="1:2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</row>
    <row r="44" spans="1:21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</row>
    <row r="45" spans="1:2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</row>
    <row r="46" spans="1:21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</row>
  </sheetData>
  <mergeCells count="8">
    <mergeCell ref="W5:X5"/>
    <mergeCell ref="A1:T1"/>
    <mergeCell ref="A2:T2"/>
    <mergeCell ref="A5:D9"/>
    <mergeCell ref="F5:L5"/>
    <mergeCell ref="N5:T5"/>
    <mergeCell ref="F7:J7"/>
    <mergeCell ref="N7:R7"/>
  </mergeCells>
  <hyperlinks>
    <hyperlink ref="W5:X5" location="Indice!A1" display="Voltar ao Indice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Indice</vt:lpstr>
      <vt:lpstr>Q001_RESUL_GLOBAIS</vt:lpstr>
      <vt:lpstr>Q001_1_ENT_MES</vt:lpstr>
      <vt:lpstr>Q001_3_IMP_RESULT_MES</vt:lpstr>
      <vt:lpstr>Q001_2_SAI_MES</vt:lpstr>
      <vt:lpstr>Q001_3_EXP_RESULT_MES</vt:lpstr>
      <vt:lpstr>Q001_4_SALDO</vt:lpstr>
      <vt:lpstr>Q002_ENT_PAISES</vt:lpstr>
      <vt:lpstr>Q002_1_IMP_PRINC_PAISES</vt:lpstr>
      <vt:lpstr>Q003_SAI_PAISES</vt:lpstr>
      <vt:lpstr>Q003_1_EXP_PRINC_PAISES</vt:lpstr>
      <vt:lpstr>Q004_ENT_CGCE</vt:lpstr>
      <vt:lpstr>Q005_SAI_CGCE</vt:lpstr>
      <vt:lpstr>Q006_ENT_CAP</vt:lpstr>
      <vt:lpstr>Q007_SAI_CAP</vt:lpstr>
      <vt:lpstr>Q008_IMP_EXP_GRP_PROD</vt:lpstr>
      <vt:lpstr>Q009_ZN_ECON</vt:lpstr>
      <vt:lpstr>Q010_IMP_PAISES</vt:lpstr>
      <vt:lpstr>Q011_EXP_PAISES</vt:lpstr>
      <vt:lpstr>Q012_IMP_CGCE</vt:lpstr>
      <vt:lpstr>Q013_EXP_CGCE</vt:lpstr>
      <vt:lpstr>Q014_IMP_CAP</vt:lpstr>
      <vt:lpstr>Q015_EXP_CAP</vt:lpstr>
      <vt:lpstr>Nomenclatura Combinada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joao.baiao</cp:lastModifiedBy>
  <dcterms:created xsi:type="dcterms:W3CDTF">2007-07-18T08:17:35Z</dcterms:created>
  <dcterms:modified xsi:type="dcterms:W3CDTF">2019-05-08T13:40:54Z</dcterms:modified>
</cp:coreProperties>
</file>